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oc\документы\ДОКУМЕНТЫ СОТРУДНИКОВ\Картамышева В.В\Resh исполнение за 2025 год\"/>
    </mc:Choice>
  </mc:AlternateContent>
  <bookViews>
    <workbookView xWindow="-120" yWindow="-120" windowWidth="29040" windowHeight="15840" firstSheet="1" activeTab="1"/>
  </bookViews>
  <sheets>
    <sheet name="_params" sheetId="4" state="hidden" r:id="rId1"/>
    <sheet name="Лист1" sheetId="6" r:id="rId2"/>
  </sheets>
  <externalReferences>
    <externalReference r:id="rId3"/>
  </externalReferences>
  <definedNames>
    <definedName name="_xlnm.Print_Area" localSheetId="1">Лист1!$A$1:$C$312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6" l="1"/>
  <c r="C172" i="6"/>
  <c r="C115" i="6"/>
  <c r="E21" i="6" l="1"/>
  <c r="C180" i="6"/>
  <c r="C34" i="6"/>
  <c r="C35" i="6"/>
  <c r="C36" i="6"/>
  <c r="C37" i="6"/>
  <c r="C38" i="6"/>
  <c r="C53" i="6"/>
  <c r="C54" i="6"/>
  <c r="C57" i="6"/>
  <c r="C58" i="6"/>
  <c r="C65" i="6"/>
  <c r="C66" i="6"/>
  <c r="C69" i="6"/>
  <c r="C73" i="6"/>
  <c r="C79" i="6"/>
  <c r="C82" i="6"/>
  <c r="C83" i="6"/>
  <c r="C88" i="6"/>
  <c r="C89" i="6"/>
  <c r="C98" i="6"/>
  <c r="C99" i="6"/>
  <c r="C100" i="6"/>
  <c r="C120" i="6"/>
  <c r="C124" i="6"/>
  <c r="C127" i="6"/>
  <c r="C129" i="6"/>
  <c r="C131" i="6"/>
  <c r="C136" i="6"/>
  <c r="C153" i="6"/>
  <c r="C154" i="6"/>
  <c r="C157" i="6"/>
  <c r="C158" i="6"/>
  <c r="C159" i="6"/>
  <c r="C160" i="6"/>
  <c r="C162" i="6"/>
  <c r="C163" i="6"/>
  <c r="C165" i="6"/>
  <c r="C168" i="6"/>
  <c r="C170" i="6"/>
  <c r="C175" i="6"/>
  <c r="C183" i="6"/>
  <c r="C184" i="6"/>
  <c r="C185" i="6"/>
  <c r="C186" i="6"/>
  <c r="C189" i="6"/>
  <c r="C192" i="6"/>
  <c r="C193" i="6"/>
  <c r="C194" i="6"/>
  <c r="C195" i="6"/>
  <c r="C196" i="6"/>
  <c r="C197" i="6"/>
  <c r="C202" i="6"/>
  <c r="C203" i="6"/>
  <c r="C204" i="6"/>
  <c r="C205" i="6"/>
  <c r="C206" i="6"/>
  <c r="C208" i="6"/>
  <c r="C209" i="6"/>
  <c r="C210" i="6"/>
  <c r="C211" i="6"/>
  <c r="C212" i="6"/>
  <c r="C213" i="6"/>
  <c r="C214" i="6"/>
  <c r="C215" i="6"/>
  <c r="C233" i="6"/>
  <c r="C249" i="6"/>
  <c r="C250" i="6"/>
  <c r="C251" i="6"/>
  <c r="C252" i="6"/>
  <c r="C253" i="6"/>
  <c r="C261" i="6"/>
  <c r="C262" i="6"/>
  <c r="C263" i="6"/>
  <c r="C264" i="6"/>
  <c r="C281" i="6"/>
  <c r="C282" i="6"/>
  <c r="C292" i="6"/>
  <c r="C293" i="6"/>
  <c r="C294" i="6"/>
  <c r="C295" i="6"/>
  <c r="C296" i="6"/>
  <c r="C297" i="6"/>
  <c r="C298" i="6"/>
  <c r="C301" i="6"/>
  <c r="C302" i="6"/>
  <c r="C303" i="6"/>
  <c r="C304" i="6"/>
  <c r="C305" i="6"/>
  <c r="C310" i="6"/>
  <c r="C311" i="6"/>
  <c r="C312" i="6"/>
  <c r="E300" i="6"/>
  <c r="C300" i="6" s="1"/>
  <c r="E299" i="6"/>
  <c r="C299" i="6" s="1"/>
  <c r="E80" i="6"/>
  <c r="C80" i="6" s="1"/>
  <c r="E75" i="6"/>
  <c r="L78" i="6" l="1"/>
  <c r="L77" i="6"/>
  <c r="L74" i="6"/>
  <c r="L73" i="6"/>
  <c r="L72" i="6"/>
  <c r="L71" i="6"/>
  <c r="L70" i="6"/>
  <c r="L61" i="6"/>
  <c r="L60" i="6"/>
  <c r="L59" i="6"/>
  <c r="L58" i="6"/>
  <c r="L57" i="6"/>
  <c r="L56" i="6"/>
</calcChain>
</file>

<file path=xl/sharedStrings.xml><?xml version="1.0" encoding="utf-8"?>
<sst xmlns="http://schemas.openxmlformats.org/spreadsheetml/2006/main" count="617" uniqueCount="567">
  <si>
    <t>01.01.2024</t>
  </si>
  <si>
    <t xml:space="preserve">             по ОКПО</t>
  </si>
  <si>
    <t xml:space="preserve">    Глава по БК</t>
  </si>
  <si>
    <t>по ОКТМО</t>
  </si>
  <si>
    <t xml:space="preserve">             по ОКЕИ</t>
  </si>
  <si>
    <t>904</t>
  </si>
  <si>
    <t>Исполнено</t>
  </si>
  <si>
    <t>5</t>
  </si>
  <si>
    <t>Доходы бюджета - всего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</si>
  <si>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</si>
  <si>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</si>
  <si>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</si>
  <si>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</si>
  <si>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</si>
  <si>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</si>
  <si>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-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</si>
  <si>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</si>
  <si>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</si>
  <si>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</si>
  <si>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</si>
  <si>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</si>
  <si>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</si>
  <si>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</si>
  <si>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</si>
  <si>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</si>
  <si>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</si>
  <si>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</si>
  <si>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</si>
  <si>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</si>
  <si>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</si>
  <si>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</si>
  <si>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</si>
  <si>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</si>
  <si>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</si>
  <si>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</si>
  <si>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</si>
  <si>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</si>
  <si>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</si>
  <si>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</si>
  <si>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</si>
  <si>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</si>
  <si>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</si>
  <si>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</si>
  <si>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</si>
  <si>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</si>
  <si>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</si>
  <si>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</si>
  <si>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</si>
  <si>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</si>
  <si>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</si>
  <si>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</si>
  <si>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</si>
  <si>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</si>
  <si>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</si>
  <si>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</si>
  <si>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</si>
  <si>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</si>
  <si>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</si>
  <si>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</si>
  <si>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</si>
  <si>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</si>
  <si>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НАЛОГИ НА ИМУЩЕСТВО</t>
  </si>
  <si>
    <t>182 10600000000000000</t>
  </si>
  <si>
    <t>Транспортный налог</t>
  </si>
  <si>
    <t>182 10604000020000110</t>
  </si>
  <si>
    <t>Транспортный налог с организаций</t>
  </si>
  <si>
    <t>182 10604011020000110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</si>
  <si>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</si>
  <si>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182 10604011021000110</t>
  </si>
  <si>
    <t>Транспортный налог с физических лиц</t>
  </si>
  <si>
    <t>182 10604012020000110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</si>
  <si>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</si>
  <si>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182 10604012021000110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</si>
  <si>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</si>
  <si>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</si>
  <si>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</si>
  <si>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</si>
  <si>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</si>
  <si>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</si>
  <si>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</si>
  <si>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</si>
  <si>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</si>
  <si>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</si>
  <si>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</si>
  <si>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188 10806000010000110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</si>
  <si>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</si>
  <si>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188 10806000018003110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</si>
  <si>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</si>
  <si>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188 10806000018005110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</si>
  <si>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</si>
  <si>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</si>
  <si>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</si>
  <si>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321 10807020010000110</t>
  </si>
  <si>
    <t>Государственная пошлина за государственную регистрацию прав, ограничений (обременении) прав на недвижимое имущество и сделок с ним (при обращении через многофункциональные центры)</t>
  </si>
  <si>
    <t>321 10807020018000110</t>
  </si>
  <si>
    <t>Государственная пошлина за выдачу и обмен паспорта гражданина Российской Федерации</t>
  </si>
  <si>
    <t>188 10807100010000110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</si>
  <si>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</si>
  <si>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188 10807100018034110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</si>
  <si>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</si>
  <si>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188 10807100018035110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</si>
  <si>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</si>
  <si>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188 10807140010000110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</si>
  <si>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</si>
  <si>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188 10807141010000110</t>
  </si>
  <si>
    <t>Государственная пошлина за выдачу разрешения на установку рекламной конструкции</t>
  </si>
  <si>
    <t>902 10807150010000110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</si>
  <si>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</si>
  <si>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</si>
  <si>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Проценты, полученные от предоставления бюджетных кредитов внутри страны</t>
  </si>
  <si>
    <t>904 11103000000000120</t>
  </si>
  <si>
    <t>Проценты, полученные от предоставления бюджетных кредитов внутри страны за счет средств бюджетов муниципальных районов</t>
  </si>
  <si>
    <t>904 11103050050000120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</si>
  <si>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</si>
  <si>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914 11105000000000120</t>
  </si>
  <si>
    <t>914 11105010000000120</t>
  </si>
  <si>
    <t>914 11105013050000120</t>
  </si>
  <si>
    <t>914 11105020000000120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</si>
  <si>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</si>
  <si>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914 11105070000000120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</si>
  <si>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</si>
  <si>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914 11105075050000120</t>
  </si>
  <si>
    <t>914 11107000000000120</t>
  </si>
  <si>
    <t>914 11107010000000120</t>
  </si>
  <si>
    <t>914 11107015050000120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</si>
  <si>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</si>
  <si>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914 11109000000000120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</si>
  <si>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</si>
  <si>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914 11109040000000120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</si>
  <si>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</si>
  <si>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914 11109045050000120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</si>
  <si>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</si>
  <si>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914 11109080000000120</t>
  </si>
  <si>
    <t>914 11109080050000120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</si>
  <si>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</si>
  <si>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</si>
  <si>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</si>
  <si>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</si>
  <si>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</si>
  <si>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</si>
  <si>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</si>
  <si>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</si>
  <si>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</si>
  <si>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</si>
  <si>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</si>
  <si>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</si>
  <si>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</si>
  <si>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</si>
  <si>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</si>
  <si>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048 11201070010000120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</si>
  <si>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</si>
  <si>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048 11201070016000120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</si>
  <si>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</si>
  <si>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</si>
  <si>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</si>
  <si>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</si>
  <si>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</si>
  <si>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</si>
  <si>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</si>
  <si>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</si>
  <si>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913 11302995050000130</t>
  </si>
  <si>
    <t>914 11302995050000130</t>
  </si>
  <si>
    <t>ДОХОДЫ ОТ ПРОДАЖИ МАТЕРИАЛЬНЫХ И НЕМАТЕРИАЛЬНЫХ АКТИВОВ</t>
  </si>
  <si>
    <t>914 11400000000000000</t>
  </si>
  <si>
    <t>Доходы от продажи земельных участков, находящихся в государственной и муниципальной собственности</t>
  </si>
  <si>
    <t>914 11406000000000430</t>
  </si>
  <si>
    <t>Доходы от продажи земельных участков, государственная собственность на которые не разграничена</t>
  </si>
  <si>
    <t>914 11406010000000430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</si>
  <si>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</si>
  <si>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914 11406013050000430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</si>
  <si>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</si>
  <si>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914 11406020000000430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</si>
  <si>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</si>
  <si>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914 11406025050000430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</si>
  <si>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</si>
  <si>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914 11406300000000430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</si>
  <si>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</si>
  <si>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914 11406310000000430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</si>
  <si>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</si>
  <si>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914 11406313050000430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</si>
  <si>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</si>
  <si>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</si>
  <si>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</si>
  <si>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</si>
  <si>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</si>
  <si>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</si>
  <si>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</si>
  <si>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</si>
  <si>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</si>
  <si>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</si>
  <si>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</si>
  <si>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</si>
  <si>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</si>
  <si>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824 11601073010000140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</si>
  <si>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</si>
  <si>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824 11601080010000140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</si>
  <si>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</si>
  <si>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</si>
  <si>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824 11601090010000140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</si>
  <si>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</si>
  <si>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</si>
  <si>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</si>
  <si>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</si>
  <si>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824 11601140010000140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</si>
  <si>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</si>
  <si>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824 11601143019000140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</si>
  <si>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</si>
  <si>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824 11601170010000140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</si>
  <si>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</si>
  <si>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824 11601173010000140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</si>
  <si>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</si>
  <si>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824 11601173010007140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</si>
  <si>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</si>
  <si>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824 11601190010000140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</si>
  <si>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</si>
  <si>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</si>
  <si>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</si>
  <si>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</si>
  <si>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802 11602000020000140</t>
  </si>
  <si>
    <t>802 11602020020000140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</si>
  <si>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</si>
  <si>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</si>
  <si>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</si>
  <si>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</si>
  <si>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902 11607010050000140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</si>
  <si>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</si>
  <si>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904 11607090000000140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</si>
  <si>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</si>
  <si>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904 11607090050000140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</si>
  <si>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</si>
  <si>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</si>
  <si>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</si>
  <si>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902 11610030050000140</t>
  </si>
  <si>
    <t>000 11610120000000140</t>
  </si>
  <si>
    <t>000 11610123010000140</t>
  </si>
  <si>
    <t>Платежи, уплачиваемые в целях возмещения вреда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</si>
  <si>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</si>
  <si>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ПРОЧИЕ НЕНАЛОГОВЫЕ ДОХОДЫ</t>
  </si>
  <si>
    <t>000 11700000000000000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</si>
  <si>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</si>
  <si>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</si>
  <si>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</si>
  <si>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</si>
  <si>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</si>
  <si>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</si>
  <si>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904 20210000000000150</t>
  </si>
  <si>
    <t>Дотации на выравнивание бюджетной обеспеченности</t>
  </si>
  <si>
    <t>904 20215001000000150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</si>
  <si>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</si>
  <si>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904 20215001050000150</t>
  </si>
  <si>
    <t>Дотации бюджетам на поддержку мер по обеспечению сбалансированности бюджетов</t>
  </si>
  <si>
    <t>904 20215002000000150</t>
  </si>
  <si>
    <t>Дотации бюджетам муниципальных районов на поддержку мер по обеспечению сбалансированности бюджетов</t>
  </si>
  <si>
    <t>904 20215002050000150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</si>
  <si>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</si>
  <si>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</si>
  <si>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</si>
  <si>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902 20220216000000150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</si>
  <si>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</si>
  <si>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902 20220216050000150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</si>
  <si>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</si>
  <si>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907 20225179000000150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</si>
  <si>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</si>
  <si>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907 20225179050000150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</si>
  <si>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</si>
  <si>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907 20225304050000150</t>
  </si>
  <si>
    <t>Субсидии бюджетам муниципальных районов на реализацию мероприятий по обеспечению жильем молодых семей</t>
  </si>
  <si>
    <t>Субсидия бюджетам на поддержку отрасли культуры</t>
  </si>
  <si>
    <t>Субсидия бюджетам муниципальных районов на поддержку отрасли культуры</t>
  </si>
  <si>
    <t>906 20225519050000150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</si>
  <si>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</si>
  <si>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</si>
  <si>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</si>
  <si>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</si>
  <si>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902 20229999050000150</t>
  </si>
  <si>
    <t>906 20229999050000150</t>
  </si>
  <si>
    <t>907 20229999050000150</t>
  </si>
  <si>
    <t>913 20229999050000150</t>
  </si>
  <si>
    <t>914 20229999050000150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</si>
  <si>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</si>
  <si>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</si>
  <si>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</si>
  <si>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913 20230013000000150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</si>
  <si>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</si>
  <si>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913 20230013050000150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</si>
  <si>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</si>
  <si>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913 20230022000000150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</si>
  <si>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</si>
  <si>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913 20230022050000150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</si>
  <si>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</si>
  <si>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</si>
  <si>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</si>
  <si>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</si>
  <si>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902 20230024050000150</t>
  </si>
  <si>
    <t>907 20230024050000150</t>
  </si>
  <si>
    <t>913 20230024050000150</t>
  </si>
  <si>
    <t>914 20230024050000150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</si>
  <si>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</si>
  <si>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913 20235084000000150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</si>
  <si>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</si>
  <si>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913 20235084050000150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</si>
  <si>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</si>
  <si>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</si>
  <si>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</si>
  <si>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</si>
  <si>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</si>
  <si>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913 20235220000000150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</si>
  <si>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</si>
  <si>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913 20235220050000150</t>
  </si>
  <si>
    <t>Субвенции бюджетам на оплату жилищно-коммунальных услуг отдельным категориям граждан</t>
  </si>
  <si>
    <t>913 20235250000000150</t>
  </si>
  <si>
    <t>Субвенции бюджетам муниципальных районов на оплату жилищно-коммунальных услуг отдельным категориям граждан</t>
  </si>
  <si>
    <t>913 20235250050000150</t>
  </si>
  <si>
    <t>Субвенции бюджетам на государственную регистрацию актов гражданского состояния</t>
  </si>
  <si>
    <t>Субвенции бюджетам муниципальных районов на государственную регистрацию актов гражданского состояния</t>
  </si>
  <si>
    <t>902 20235930050000150</t>
  </si>
  <si>
    <t>Прочие субвенции</t>
  </si>
  <si>
    <t>Прочие субвенции бюджетам муниципальных районов</t>
  </si>
  <si>
    <t>907 20239999050000150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</si>
  <si>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</si>
  <si>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</si>
  <si>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</si>
  <si>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</si>
  <si>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904 20240014050000150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</si>
  <si>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</si>
  <si>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907 20245303000000150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</si>
  <si>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</si>
  <si>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907 20245303050000150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</si>
  <si>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</si>
  <si>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</si>
  <si>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</si>
  <si>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</si>
  <si>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902 20249999050000150</t>
  </si>
  <si>
    <t>904 20249999050000150</t>
  </si>
  <si>
    <t>906 20249999050000150</t>
  </si>
  <si>
    <t>907 20249999050000150</t>
  </si>
  <si>
    <t>ПРОЧИЕ БЕЗВОЗМЕЗДНЫЕ ПОСТУПЛЕНИЯ</t>
  </si>
  <si>
    <t>902 20700000000000000</t>
  </si>
  <si>
    <t>Прочие безвозмездные поступления в бюджеты муниципальных районов</t>
  </si>
  <si>
    <t>902 20705000050000150</t>
  </si>
  <si>
    <t>902 20705030050000150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</si>
  <si>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</si>
  <si>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</si>
  <si>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</si>
  <si>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организациями остатков субсидий прошлых лет</t>
  </si>
  <si>
    <t>907 21805000050000150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</si>
  <si>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</si>
  <si>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</si>
  <si>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</si>
  <si>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</si>
  <si>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</si>
  <si>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913 21935250050000150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</si>
  <si>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</si>
  <si>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</si>
  <si>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907 21960010050000150</t>
  </si>
  <si>
    <t>913 21960010050000150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</si>
  <si>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</si>
  <si>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</si>
  <si>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</si>
  <si>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</si>
  <si>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</si>
  <si>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</si>
  <si>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</si>
  <si>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</si>
  <si>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</si>
  <si>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</si>
  <si>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</si>
  <si>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</si>
  <si>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</si>
  <si>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</si>
  <si>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</si>
  <si>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</si>
  <si>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</si>
  <si>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Код дохода </t>
  </si>
  <si>
    <t>Наименование Показателя </t>
  </si>
  <si>
    <t>Кассовое исполнение</t>
  </si>
  <si>
    <t>(тыс.руб.)</t>
  </si>
  <si>
    <t>Приложение 1</t>
  </si>
  <si>
    <t>к решению Собрания</t>
  </si>
  <si>
    <t>депутатов Песчанокопского района</t>
  </si>
  <si>
    <t>802 11601053010035140</t>
  </si>
  <si>
    <t>824 11601053010059140</t>
  </si>
  <si>
    <t>802 11601063010023140</t>
  </si>
  <si>
    <t>824 11601083010037140</t>
  </si>
  <si>
    <t>824 11601093019000140</t>
  </si>
  <si>
    <t>824 11601133010028140</t>
  </si>
  <si>
    <t>824 11601173010008140</t>
  </si>
  <si>
    <t>824 11601173019000140</t>
  </si>
  <si>
    <t>824 11601193010005140</t>
  </si>
  <si>
    <t>802 11601203019000140</t>
  </si>
  <si>
    <t>824 11601203019000140</t>
  </si>
  <si>
    <t>824 11601063010101140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</si>
  <si>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</si>
  <si>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</si>
  <si>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</si>
  <si>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</si>
  <si>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</si>
  <si>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</si>
  <si>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районов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</si>
  <si>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</si>
  <si>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</si>
  <si>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</si>
  <si>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</si>
  <si>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</si>
  <si>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несовершеннолетнего в процесс потребления табака)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</si>
  <si>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</si>
  <si>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</si>
  <si>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</si>
  <si>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</si>
  <si>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(штрафы за нарушение порядка предоставления информации о деятельности государственных органов и органов местного самоуправления)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</si>
  <si>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</si>
  <si>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</si>
  <si>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
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</si>
  <si>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</si>
  <si>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</si>
  <si>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</si>
  <si>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</si>
  <si>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Доходы от денежных взысканий (штрафов), поступающие в счет погашения задолженности, образовав¬шейся до 1 января 2020 г., подлежащие зачислению в бюджет муниципаль¬ного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</si>
  <si>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Невыясненные поступления</t>
  </si>
  <si>
    <t>Невыясненные поступления, зачисляемые в бюджеты муниципальных районов</t>
  </si>
  <si>
    <t>Инициативные платежи, зачисляемые в бюджеты муниципальных районов (капитальный ремонт актового зала, совмещённого с залом для приёма пищи МБОУ ЖСОШ №22 по адресу: 347567, Ростовская область, Песчанокопский район, с. Жуковское, ул. 1 Мая, 26)</t>
  </si>
  <si>
    <t>Субсидии бюджетам на реализацию мероприятий по модернизации школьных систем образования</t>
  </si>
  <si>
    <t>Субсидии бюджетам муниципальных районов на реализацию мероприятий по модернизации школьных систем образования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</si>
  <si>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</si>
  <si>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</si>
  <si>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</si>
  <si>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</si>
  <si>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</si>
  <si>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бюджетов муниципальных районов от возврата бюджетными учреждениями остатков субсидий прошлых лет</t>
  </si>
  <si>
    <t>182 10300000000000000</t>
  </si>
  <si>
    <t>182 10302000010000110</t>
  </si>
  <si>
    <t>182 10302230010000110</t>
  </si>
  <si>
    <t>182 10302240010000110</t>
  </si>
  <si>
    <t>182 10302250010000110</t>
  </si>
  <si>
    <t>182 10302260010000110</t>
  </si>
  <si>
    <t>182 10501011013000110</t>
  </si>
  <si>
    <t>182 10501021011000110</t>
  </si>
  <si>
    <t>182 10501021013000110</t>
  </si>
  <si>
    <t>188 10807141018000110</t>
  </si>
  <si>
    <t>914 11105300000000120</t>
  </si>
  <si>
    <t>914 11105320000000120</t>
  </si>
  <si>
    <t>914 11105325050000120</t>
  </si>
  <si>
    <t>048 11201041016000120</t>
  </si>
  <si>
    <t>048 11201042016000120</t>
  </si>
  <si>
    <t>824 11601063010009140</t>
  </si>
  <si>
    <t>824 11601063010091140</t>
  </si>
  <si>
    <t>000 11601063010101140</t>
  </si>
  <si>
    <t>802 11601063010101140</t>
  </si>
  <si>
    <t>824 11601070010000140</t>
  </si>
  <si>
    <t>824 11601073010017140</t>
  </si>
  <si>
    <t>824 11601083010000140</t>
  </si>
  <si>
    <t>824 11601093010000140</t>
  </si>
  <si>
    <t>824 11601133010000140</t>
  </si>
  <si>
    <t>824 11601143010000140</t>
  </si>
  <si>
    <t>824 11601193019000140</t>
  </si>
  <si>
    <t>000 11601203010021140</t>
  </si>
  <si>
    <t>802 11601203010021140</t>
  </si>
  <si>
    <t>824 11601203010021140</t>
  </si>
  <si>
    <t>000 11601203019000140</t>
  </si>
  <si>
    <t>902 11607010000000140</t>
  </si>
  <si>
    <t>902 11610032050000140</t>
  </si>
  <si>
    <t>000 11610123010051140</t>
  </si>
  <si>
    <t>076 11610123010051140</t>
  </si>
  <si>
    <t>902 11610123010051140</t>
  </si>
  <si>
    <t>809 11611000010000140</t>
  </si>
  <si>
    <t>809 11611050010000140</t>
  </si>
  <si>
    <t>904 11701000000000180</t>
  </si>
  <si>
    <t>904 11701050050000180</t>
  </si>
  <si>
    <t>907 11715030050004150</t>
  </si>
  <si>
    <t>907 11715030050005150</t>
  </si>
  <si>
    <t>907 20225750050000150</t>
  </si>
  <si>
    <t>913 20235404050000150</t>
  </si>
  <si>
    <t>000 20239999000000150</t>
  </si>
  <si>
    <t>000 20239999050000150</t>
  </si>
  <si>
    <t>902 20239999050000150</t>
  </si>
  <si>
    <t>904 20240014000000150</t>
  </si>
  <si>
    <t>907 20245050000000150</t>
  </si>
  <si>
    <t>907 20245050050000150</t>
  </si>
  <si>
    <t>904 20800000000000000</t>
  </si>
  <si>
    <t>904 20805000050000150</t>
  </si>
  <si>
    <t>907 21800000000000000</t>
  </si>
  <si>
    <t>907 21800000000000150</t>
  </si>
  <si>
    <t>907 21800000050000150</t>
  </si>
  <si>
    <t>907 21805010050000150</t>
  </si>
  <si>
    <t>902 21960010050000150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</si>
  <si>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</si>
  <si>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</si>
  <si>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182 1010202001 0000 110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</si>
  <si>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</si>
  <si>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</si>
  <si>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</si>
  <si>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000 1010213001 0000 110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</si>
  <si>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</si>
  <si>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 000 1010214001 0000 110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</si>
  <si>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</si>
  <si>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</si>
  <si>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</si>
  <si>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 182 1010201001 0000 110</t>
  </si>
  <si>
    <t xml:space="preserve"> 182 1010202101 0000 110</t>
  </si>
  <si>
    <t xml:space="preserve"> 182 1010203001 0000 110</t>
  </si>
  <si>
    <t xml:space="preserve"> 182 1010208001 0000 110</t>
  </si>
  <si>
    <t xml:space="preserve"> 182 1010215001 0000 110</t>
  </si>
  <si>
    <t xml:space="preserve"> 182 1010216001 0000 110</t>
  </si>
  <si>
    <t xml:space="preserve"> 182 1010221001 0000 110</t>
  </si>
  <si>
    <t xml:space="preserve">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</si>
  <si>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Налог, взимаемый с налогоплательщиков, выбравших в качестве объекта налогообложения доходы, уменьшение на величину расходов</t>
  </si>
  <si>
    <t>Государственная пошлина за государственый кадастровый учет</t>
  </si>
  <si>
    <t>902 10807560010000110</t>
  </si>
  <si>
    <t>Государственная пошлина за осуществляемые одновременно государственный кадастровый учет о государственную регистрацию прав</t>
  </si>
  <si>
    <t>902 10807570010000110</t>
  </si>
  <si>
    <t>Государственная пошлина за ускоренную процедуру государственного кадастрового учета и (или) государственной регистрации прав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</si>
  <si>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</si>
  <si>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</si>
  <si>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</si>
  <si>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</si>
  <si>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</si>
  <si>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914 11105400000000120</t>
  </si>
  <si>
    <t xml:space="preserve">  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</t>
  </si>
  <si>
    <t xml:space="preserve">  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</si>
  <si>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914 11105410050000120</t>
  </si>
  <si>
    <t xml:space="preserve">  Платежи от государственных и муниципальных унитарных предприятий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</si>
  <si>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</si>
  <si>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</si>
  <si>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 Доходы от приватизации имущества, находящегося в государственной и муниципальной собственности</t>
  </si>
  <si>
    <t>914 11413050050000410</t>
  </si>
  <si>
    <t>914 11413000000000000</t>
  </si>
  <si>
    <t xml:space="preserve">  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</si>
  <si>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</si>
  <si>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824 11601113010000140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</si>
  <si>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</si>
  <si>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</si>
  <si>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824 11601150010000140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</si>
  <si>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</si>
  <si>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824 11601153010000140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</si>
  <si>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</si>
  <si>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 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</si>
  <si>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802 11601330000000140</t>
  </si>
  <si>
    <t xml:space="preserve">  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</si>
  <si>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802 11601333010000140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</si>
  <si>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</si>
  <si>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</si>
  <si>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2019 года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</si>
  <si>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2019 года</t>
  </si>
  <si>
    <t>Инициативные платежи</t>
  </si>
  <si>
    <t xml:space="preserve">  Инициативные платежи, зачисляемые в бюджеты муниципальных районов</t>
  </si>
  <si>
    <t xml:space="preserve">  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</si>
  <si>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 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</si>
  <si>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907 2022530405 0000 150</t>
  </si>
  <si>
    <t xml:space="preserve"> 906 2022546700 0000 150</t>
  </si>
  <si>
    <t xml:space="preserve">  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</si>
  <si>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 Субсидии бюджетам муниципальных районов на реализацию мероприятий по обеспечению жильем молодых семей</t>
  </si>
  <si>
    <t xml:space="preserve"> 902 2022549700 0000 150</t>
  </si>
  <si>
    <t xml:space="preserve"> 902 2022549705 0000 150</t>
  </si>
  <si>
    <t xml:space="preserve">  Субсидии бюджетам на оснащение предметных кабинетов общеобразовательных организаций средствами обучения и воспитания</t>
  </si>
  <si>
    <t xml:space="preserve"> 907 2022555900 0000 150</t>
  </si>
  <si>
    <t xml:space="preserve">  Субсидии бюджетам муниципальных районов на оснащение предметных кабинетов общеобразовательных организаций средствами обучения и воспитания</t>
  </si>
  <si>
    <t xml:space="preserve"> 907 2022555905 0000 150</t>
  </si>
  <si>
    <t xml:space="preserve"> 907 2022575000 0000 150</t>
  </si>
  <si>
    <t xml:space="preserve">  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</si>
  <si>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 xml:space="preserve"> 902 2023508200 0000 150</t>
  </si>
  <si>
    <t xml:space="preserve">  Субвенции бюджетам муниципальных районов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</si>
  <si>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902 2023508205 0000 150</t>
  </si>
  <si>
    <t xml:space="preserve">  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</si>
  <si>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913 2023540405 0000 150</t>
  </si>
  <si>
    <t xml:space="preserve"> 902 2023593005 0000 150</t>
  </si>
  <si>
    <t>Доходы бюджета Песчанокопского района по кодам классификации доходов бюджетов за 2025год</t>
  </si>
  <si>
    <t>от ______2026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</si>
</sst>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?"/>
    <numFmt numFmtId="165" formatCode="0.0"/>
    <numFmt numFmtId="166" formatCode="#,##0.0"/>
  </numFmts>
  <fonts count="11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sz val="8"/>
      <color rgb="FF000000"/>
      <name val="Arial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8"/>
      <color indexed="8"/>
      <name val="Arial Cyr"/>
    </font>
    <font>
      <sz val="8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" fontId="4" fillId="0" borderId="18">
      <alignment horizontal="right"/>
    </xf>
    <xf numFmtId="0" fontId="8" fillId="0" borderId="0"/>
    <xf numFmtId="4" fontId="10" fillId="0" borderId="20">
      <alignment horizontal="right"/>
    </xf>
    <xf numFmtId="0" fontId="10" fillId="0" borderId="21">
      <alignment horizontal="left" wrapText="1" indent="2"/>
    </xf>
    <xf numFmtId="49" fontId="10" fillId="0" borderId="20">
      <alignment horizontal="center"/>
    </xf>
  </cellStyleXfs>
  <cellXfs count="57">
    <xf numFmtId="0" fontId="0" fillId="0" borderId="0" xfId="0"/>
    <xf numFmtId="4" fontId="2" fillId="2" borderId="5" xfId="0" applyNumberFormat="1" applyFont="1" applyFill="1" applyBorder="1" applyAlignment="1" applyProtection="1">
      <alignment horizontal="right"/>
    </xf>
    <xf numFmtId="0" fontId="0" fillId="2" borderId="0" xfId="0" applyFill="1"/>
    <xf numFmtId="4" fontId="2" fillId="2" borderId="12" xfId="0" applyNumberFormat="1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/>
    <xf numFmtId="49" fontId="3" fillId="2" borderId="0" xfId="0" applyNumberFormat="1" applyFont="1" applyFill="1" applyBorder="1" applyAlignment="1" applyProtection="1"/>
    <xf numFmtId="49" fontId="2" fillId="2" borderId="17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/>
    </xf>
    <xf numFmtId="49" fontId="2" fillId="2" borderId="8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/>
    </xf>
    <xf numFmtId="49" fontId="2" fillId="2" borderId="0" xfId="0" applyNumberFormat="1" applyFont="1" applyFill="1" applyBorder="1" applyAlignment="1" applyProtection="1">
      <alignment horizontal="left"/>
    </xf>
    <xf numFmtId="0" fontId="2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165" fontId="5" fillId="2" borderId="0" xfId="0" applyNumberFormat="1" applyFont="1" applyFill="1" applyAlignment="1">
      <alignment horizontal="right"/>
    </xf>
    <xf numFmtId="0" fontId="7" fillId="2" borderId="0" xfId="0" applyFont="1" applyFill="1" applyBorder="1" applyAlignment="1" applyProtection="1">
      <alignment horizontal="right"/>
    </xf>
    <xf numFmtId="49" fontId="7" fillId="2" borderId="10" xfId="0" applyNumberFormat="1" applyFont="1" applyFill="1" applyBorder="1" applyAlignment="1" applyProtection="1">
      <alignment horizontal="center"/>
    </xf>
    <xf numFmtId="49" fontId="6" fillId="2" borderId="9" xfId="0" applyNumberFormat="1" applyFont="1" applyFill="1" applyBorder="1" applyAlignment="1" applyProtection="1">
      <alignment horizontal="left" wrapText="1"/>
    </xf>
    <xf numFmtId="166" fontId="6" fillId="2" borderId="12" xfId="0" applyNumberFormat="1" applyFont="1" applyFill="1" applyBorder="1" applyAlignment="1" applyProtection="1">
      <alignment horizontal="right"/>
    </xf>
    <xf numFmtId="166" fontId="7" fillId="2" borderId="12" xfId="0" applyNumberFormat="1" applyFont="1" applyFill="1" applyBorder="1" applyAlignment="1" applyProtection="1">
      <alignment horizontal="right"/>
    </xf>
    <xf numFmtId="49" fontId="9" fillId="2" borderId="15" xfId="2" applyNumberFormat="1" applyFont="1" applyFill="1" applyBorder="1" applyAlignment="1">
      <alignment horizontal="left" wrapText="1"/>
    </xf>
    <xf numFmtId="164" fontId="9" fillId="2" borderId="15" xfId="2" applyNumberFormat="1" applyFont="1" applyFill="1" applyBorder="1" applyAlignment="1">
      <alignment horizontal="left" wrapText="1"/>
    </xf>
    <xf numFmtId="49" fontId="9" fillId="2" borderId="19" xfId="2" applyNumberFormat="1" applyFont="1" applyFill="1" applyBorder="1" applyAlignment="1">
      <alignment horizontal="left" wrapText="1"/>
    </xf>
    <xf numFmtId="49" fontId="9" fillId="2" borderId="11" xfId="2" applyNumberFormat="1" applyFont="1" applyFill="1" applyBorder="1" applyAlignment="1">
      <alignment horizontal="left" wrapText="1"/>
    </xf>
    <xf numFmtId="49" fontId="9" fillId="2" borderId="16" xfId="2" applyNumberFormat="1" applyFont="1" applyFill="1" applyBorder="1" applyAlignment="1">
      <alignment horizontal="center"/>
    </xf>
    <xf numFmtId="4" fontId="9" fillId="2" borderId="5" xfId="2" applyNumberFormat="1" applyFont="1" applyFill="1" applyBorder="1" applyAlignment="1">
      <alignment horizontal="right"/>
    </xf>
    <xf numFmtId="4" fontId="9" fillId="2" borderId="12" xfId="2" applyNumberFormat="1" applyFont="1" applyFill="1" applyBorder="1" applyAlignment="1">
      <alignment horizontal="right"/>
    </xf>
    <xf numFmtId="0" fontId="0" fillId="2" borderId="0" xfId="0" applyFill="1" applyBorder="1"/>
    <xf numFmtId="166" fontId="0" fillId="2" borderId="0" xfId="0" applyNumberFormat="1" applyFill="1"/>
    <xf numFmtId="4" fontId="10" fillId="3" borderId="20" xfId="3" applyNumberFormat="1" applyFill="1" applyProtection="1">
      <alignment horizontal="right"/>
    </xf>
    <xf numFmtId="0" fontId="10" fillId="0" borderId="21" xfId="4" applyNumberFormat="1" applyAlignment="1" applyProtection="1">
      <alignment vertical="top" wrapText="1"/>
    </xf>
    <xf numFmtId="4" fontId="10" fillId="0" borderId="20" xfId="3" applyNumberFormat="1" applyProtection="1">
      <alignment horizontal="right"/>
    </xf>
    <xf numFmtId="49" fontId="10" fillId="0" borderId="20" xfId="5" applyNumberFormat="1" applyProtection="1">
      <alignment horizontal="center"/>
    </xf>
    <xf numFmtId="0" fontId="10" fillId="0" borderId="21" xfId="4" applyNumberFormat="1" applyAlignment="1" applyProtection="1">
      <alignment wrapText="1"/>
    </xf>
    <xf numFmtId="4" fontId="10" fillId="0" borderId="20" xfId="3" applyNumberFormat="1" applyAlignment="1" applyProtection="1">
      <alignment horizontal="center" vertical="center"/>
    </xf>
    <xf numFmtId="49" fontId="9" fillId="2" borderId="16" xfId="2" applyNumberFormat="1" applyFont="1" applyFill="1" applyBorder="1" applyAlignment="1">
      <alignment horizontal="center" vertical="center"/>
    </xf>
    <xf numFmtId="0" fontId="10" fillId="0" borderId="21" xfId="4" applyNumberFormat="1" applyAlignment="1" applyProtection="1">
      <alignment horizontal="left" vertical="top" wrapText="1"/>
    </xf>
    <xf numFmtId="49" fontId="9" fillId="2" borderId="0" xfId="2" applyNumberFormat="1" applyFont="1" applyFill="1" applyBorder="1" applyAlignment="1">
      <alignment horizontal="center"/>
    </xf>
    <xf numFmtId="4" fontId="10" fillId="4" borderId="20" xfId="3" applyNumberFormat="1" applyFill="1" applyProtection="1">
      <alignment horizontal="right"/>
    </xf>
    <xf numFmtId="4" fontId="10" fillId="5" borderId="20" xfId="3" applyNumberFormat="1" applyFill="1" applyProtection="1">
      <alignment horizontal="right"/>
    </xf>
    <xf numFmtId="4" fontId="10" fillId="6" borderId="20" xfId="3" applyNumberFormat="1" applyFill="1" applyProtection="1">
      <alignment horizontal="right"/>
    </xf>
    <xf numFmtId="4" fontId="10" fillId="0" borderId="20" xfId="3" applyNumberFormat="1" applyFont="1" applyProtection="1">
      <alignment horizontal="right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49" fontId="6" fillId="2" borderId="14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center"/>
    </xf>
  </cellXfs>
  <cellStyles count="6">
    <cellStyle name="xl31" xfId="4"/>
    <cellStyle name="xl43" xfId="5"/>
    <cellStyle name="xl46" xfId="3"/>
    <cellStyle name="xl95" xfId="1"/>
    <cellStyle name="Обычный" xfId="0" builtinId="0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7;&#1088;&#1086;&#1077;&#1082;&#1090;%20&#1088;&#1077;&#1096;&#1077;&#1085;&#1080;&#1103;%20&#1086;&#1073;%20&#1080;&#1089;&#1087;&#1086;&#1083;&#1085;&#1077;&#1085;&#1080;&#1080;\Resh%20&#1086;&#1073;%20&#1054;&#1076;&#1086;&#1073;&#1088;&#1077;&#1085;&#1080;&#1080;%20%20&#1086;&#1073;%20&#1080;&#1089;&#1087;&#1086;&#1083;&#1085;&#1077;&#1085;&#1080;&#1080;%20&#1073;&#1102;&#1076;&#1078;&#1077;&#1090;&#1072;%20&#1084;&#1091;&#1085;.%20&#1088;&#1072;&#1081;&#1086;&#1085;&#1072;%20&#1079;&#1072;%202025%20&#1075;&#1086;&#1076;\904_&#1054;&#1088;&#1075;=58034_&#1060;=0503317G_&#1055;&#1077;&#1088;&#1080;&#1086;&#1076;=2025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ы"/>
      <sheetName val="Расходы"/>
      <sheetName val="Источники"/>
      <sheetName val="КонсТабл"/>
    </sheetNames>
    <sheetDataSet>
      <sheetData sheetId="0">
        <row r="18">
          <cell r="AE18">
            <v>338295359.25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356</v>
      </c>
      <c r="B1" t="s">
        <v>357</v>
      </c>
    </row>
    <row r="2" spans="1:2" x14ac:dyDescent="0.2">
      <c r="A2" t="s">
        <v>358</v>
      </c>
      <c r="B2" t="s">
        <v>359</v>
      </c>
    </row>
    <row r="3" spans="1:2" x14ac:dyDescent="0.2">
      <c r="A3" t="s">
        <v>360</v>
      </c>
      <c r="B3" t="s">
        <v>0</v>
      </c>
    </row>
    <row r="4" spans="1:2" x14ac:dyDescent="0.2">
      <c r="A4" t="s">
        <v>361</v>
      </c>
      <c r="B4" t="s">
        <v>362</v>
      </c>
    </row>
    <row r="5" spans="1:2" x14ac:dyDescent="0.2">
      <c r="A5" t="s">
        <v>363</v>
      </c>
      <c r="B5" t="s">
        <v>364</v>
      </c>
    </row>
    <row r="6" spans="1:2" x14ac:dyDescent="0.2">
      <c r="A6" t="s">
        <v>365</v>
      </c>
      <c r="B6" t="s">
        <v>357</v>
      </c>
    </row>
    <row r="7" spans="1:2" x14ac:dyDescent="0.2">
      <c r="A7" t="s">
        <v>366</v>
      </c>
      <c r="B7" t="s">
        <v>367</v>
      </c>
    </row>
    <row r="8" spans="1:2" x14ac:dyDescent="0.2">
      <c r="A8" t="s">
        <v>368</v>
      </c>
      <c r="B8" t="s">
        <v>367</v>
      </c>
    </row>
    <row r="9" spans="1:2" x14ac:dyDescent="0.2">
      <c r="A9" t="s">
        <v>369</v>
      </c>
      <c r="B9" t="s">
        <v>370</v>
      </c>
    </row>
    <row r="10" spans="1:2" x14ac:dyDescent="0.2">
      <c r="A10" t="s">
        <v>371</v>
      </c>
      <c r="B10" t="s">
        <v>5</v>
      </c>
    </row>
    <row r="11" spans="1:2" x14ac:dyDescent="0.2">
      <c r="A11" t="s">
        <v>372</v>
      </c>
      <c r="B11" t="s">
        <v>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2"/>
  <sheetViews>
    <sheetView tabSelected="1" view="pageBreakPreview" zoomScale="130" zoomScaleNormal="100" zoomScaleSheetLayoutView="130" workbookViewId="0">
      <selection activeCell="B12" sqref="B12:B18"/>
    </sheetView>
  </sheetViews>
  <sheetFormatPr defaultRowHeight="12.75" x14ac:dyDescent="0.2"/>
  <cols>
    <col min="1" max="1" width="35.85546875" style="2" customWidth="1"/>
    <col min="2" max="2" width="43.7109375" style="2" customWidth="1"/>
    <col min="3" max="3" width="18.7109375" style="2" customWidth="1"/>
    <col min="4" max="4" width="0.140625" style="2" customWidth="1"/>
    <col min="5" max="5" width="23.140625" style="2" hidden="1" customWidth="1"/>
    <col min="6" max="7" width="9.140625" style="2"/>
    <col min="8" max="8" width="11.140625" style="2" bestFit="1" customWidth="1"/>
    <col min="9" max="11" width="9.140625" style="2"/>
    <col min="12" max="12" width="18.7109375" style="2" hidden="1" customWidth="1"/>
    <col min="13" max="16384" width="9.140625" style="2"/>
  </cols>
  <sheetData>
    <row r="1" spans="1:12" x14ac:dyDescent="0.2">
      <c r="C1" s="5"/>
      <c r="L1" s="5"/>
    </row>
    <row r="2" spans="1:12" s="14" customFormat="1" x14ac:dyDescent="0.2">
      <c r="B2" s="15"/>
      <c r="C2" s="16" t="s">
        <v>377</v>
      </c>
    </row>
    <row r="3" spans="1:12" s="14" customFormat="1" x14ac:dyDescent="0.2">
      <c r="B3" s="15"/>
      <c r="C3" s="16" t="s">
        <v>378</v>
      </c>
    </row>
    <row r="4" spans="1:12" s="14" customFormat="1" x14ac:dyDescent="0.2">
      <c r="B4" s="15"/>
      <c r="C4" s="16" t="s">
        <v>379</v>
      </c>
    </row>
    <row r="5" spans="1:12" s="14" customFormat="1" x14ac:dyDescent="0.2">
      <c r="B5" s="15"/>
      <c r="C5" s="16" t="s">
        <v>566</v>
      </c>
    </row>
    <row r="6" spans="1:12" x14ac:dyDescent="0.2">
      <c r="A6" s="6"/>
      <c r="B6" s="6"/>
      <c r="C6" s="8"/>
      <c r="L6" s="8" t="s">
        <v>1</v>
      </c>
    </row>
    <row r="7" spans="1:12" x14ac:dyDescent="0.2">
      <c r="A7" s="29"/>
      <c r="B7" s="10"/>
      <c r="C7" s="8"/>
      <c r="L7" s="8" t="s">
        <v>2</v>
      </c>
    </row>
    <row r="8" spans="1:12" x14ac:dyDescent="0.2">
      <c r="A8" s="56" t="s">
        <v>565</v>
      </c>
      <c r="B8" s="56"/>
      <c r="C8" s="56"/>
      <c r="L8" s="8" t="s">
        <v>3</v>
      </c>
    </row>
    <row r="9" spans="1:12" x14ac:dyDescent="0.2">
      <c r="A9" s="10"/>
      <c r="B9" s="10"/>
      <c r="C9" s="8"/>
      <c r="L9" s="8"/>
    </row>
    <row r="10" spans="1:12" x14ac:dyDescent="0.2">
      <c r="A10" s="11"/>
      <c r="B10" s="10"/>
      <c r="C10" s="8"/>
      <c r="L10" s="8" t="s">
        <v>4</v>
      </c>
    </row>
    <row r="11" spans="1:12" ht="15.75" thickBot="1" x14ac:dyDescent="0.3">
      <c r="A11" s="29"/>
      <c r="B11" s="29"/>
      <c r="C11" s="17" t="s">
        <v>376</v>
      </c>
      <c r="L11" s="13"/>
    </row>
    <row r="12" spans="1:12" x14ac:dyDescent="0.2">
      <c r="A12" s="44" t="s">
        <v>373</v>
      </c>
      <c r="B12" s="47" t="s">
        <v>374</v>
      </c>
      <c r="C12" s="50" t="s">
        <v>375</v>
      </c>
      <c r="L12" s="53" t="s">
        <v>6</v>
      </c>
    </row>
    <row r="13" spans="1:12" x14ac:dyDescent="0.2">
      <c r="A13" s="45"/>
      <c r="B13" s="48"/>
      <c r="C13" s="51"/>
      <c r="L13" s="54"/>
    </row>
    <row r="14" spans="1:12" x14ac:dyDescent="0.2">
      <c r="A14" s="45"/>
      <c r="B14" s="48"/>
      <c r="C14" s="51"/>
      <c r="L14" s="54"/>
    </row>
    <row r="15" spans="1:12" x14ac:dyDescent="0.2">
      <c r="A15" s="45"/>
      <c r="B15" s="48"/>
      <c r="C15" s="51"/>
      <c r="L15" s="54"/>
    </row>
    <row r="16" spans="1:12" x14ac:dyDescent="0.2">
      <c r="A16" s="45"/>
      <c r="B16" s="48"/>
      <c r="C16" s="51"/>
      <c r="L16" s="54"/>
    </row>
    <row r="17" spans="1:12" x14ac:dyDescent="0.2">
      <c r="A17" s="45"/>
      <c r="B17" s="48"/>
      <c r="C17" s="51"/>
      <c r="L17" s="54"/>
    </row>
    <row r="18" spans="1:12" x14ac:dyDescent="0.2">
      <c r="A18" s="46"/>
      <c r="B18" s="49"/>
      <c r="C18" s="52"/>
      <c r="L18" s="55"/>
    </row>
    <row r="19" spans="1:12" ht="13.5" thickBot="1" x14ac:dyDescent="0.25">
      <c r="A19" s="4">
        <v>3</v>
      </c>
      <c r="B19" s="12">
        <v>1</v>
      </c>
      <c r="C19" s="9" t="s">
        <v>7</v>
      </c>
      <c r="L19" s="9" t="s">
        <v>7</v>
      </c>
    </row>
    <row r="20" spans="1:12" x14ac:dyDescent="0.2">
      <c r="A20" s="18"/>
      <c r="B20" s="19" t="s">
        <v>8</v>
      </c>
      <c r="C20" s="20">
        <f>E20/1000</f>
        <v>1420118.4987000001</v>
      </c>
      <c r="E20" s="28">
        <v>1420118498.7</v>
      </c>
      <c r="H20" s="30"/>
      <c r="L20" s="3">
        <v>1186388487.6099999</v>
      </c>
    </row>
    <row r="21" spans="1:12" x14ac:dyDescent="0.2">
      <c r="A21" s="26" t="s">
        <v>10</v>
      </c>
      <c r="B21" s="22" t="s">
        <v>9</v>
      </c>
      <c r="C21" s="21">
        <v>338295.4</v>
      </c>
      <c r="E21" s="27">
        <f>[1]Доходы!$AE$18</f>
        <v>338295359.25</v>
      </c>
      <c r="L21" s="1">
        <v>252875983.61000001</v>
      </c>
    </row>
    <row r="22" spans="1:12" x14ac:dyDescent="0.2">
      <c r="A22" s="26" t="s">
        <v>12</v>
      </c>
      <c r="B22" s="22" t="s">
        <v>11</v>
      </c>
      <c r="C22" s="21">
        <v>175136.7</v>
      </c>
      <c r="E22" s="31">
        <v>175136736.77000001</v>
      </c>
      <c r="L22" s="1">
        <v>137388323.05000001</v>
      </c>
    </row>
    <row r="23" spans="1:12" x14ac:dyDescent="0.2">
      <c r="A23" s="26" t="s">
        <v>14</v>
      </c>
      <c r="B23" s="22" t="s">
        <v>13</v>
      </c>
      <c r="C23" s="21">
        <v>175136.7</v>
      </c>
      <c r="E23" s="31">
        <v>175136736.77000001</v>
      </c>
      <c r="L23" s="1">
        <v>137388323.05000001</v>
      </c>
    </row>
    <row r="24" spans="1:12" ht="56.25" customHeight="1" x14ac:dyDescent="0.2">
      <c r="A24" s="34" t="s">
        <v>497</v>
      </c>
      <c r="B24" s="32" t="s">
        <v>485</v>
      </c>
      <c r="C24" s="21">
        <v>164330</v>
      </c>
      <c r="E24" s="33">
        <v>164329985.06999999</v>
      </c>
      <c r="L24" s="1">
        <v>124694263.91</v>
      </c>
    </row>
    <row r="25" spans="1:12" ht="96" customHeight="1" x14ac:dyDescent="0.2">
      <c r="A25" s="34" t="s">
        <v>487</v>
      </c>
      <c r="B25" s="35" t="s">
        <v>486</v>
      </c>
      <c r="C25" s="21">
        <v>292.39999999999998</v>
      </c>
      <c r="E25" s="33">
        <v>292421.90999999997</v>
      </c>
      <c r="L25" s="1">
        <v>124576391.52</v>
      </c>
    </row>
    <row r="26" spans="1:12" ht="129" customHeight="1" x14ac:dyDescent="0.2">
      <c r="A26" s="34" t="s">
        <v>498</v>
      </c>
      <c r="B26" s="35" t="s">
        <v>504</v>
      </c>
      <c r="C26" s="21">
        <v>36.799999999999997</v>
      </c>
      <c r="E26" s="33">
        <v>36750.910000000003</v>
      </c>
      <c r="L26" s="1">
        <v>117872.39</v>
      </c>
    </row>
    <row r="27" spans="1:12" ht="114" customHeight="1" x14ac:dyDescent="0.2">
      <c r="A27" s="34" t="s">
        <v>499</v>
      </c>
      <c r="B27" s="35" t="s">
        <v>488</v>
      </c>
      <c r="C27" s="21">
        <v>4540.6000000000004</v>
      </c>
      <c r="E27" s="33">
        <v>4540550.05</v>
      </c>
      <c r="L27" s="1">
        <v>142830.85</v>
      </c>
    </row>
    <row r="28" spans="1:12" ht="393.75" x14ac:dyDescent="0.2">
      <c r="A28" s="34" t="s">
        <v>500</v>
      </c>
      <c r="B28" s="35" t="s">
        <v>489</v>
      </c>
      <c r="C28" s="21">
        <v>1383.1</v>
      </c>
      <c r="E28" s="33">
        <v>1383100.21</v>
      </c>
      <c r="L28" s="1">
        <v>140971.32999999999</v>
      </c>
    </row>
    <row r="29" spans="1:12" ht="90" x14ac:dyDescent="0.2">
      <c r="A29" s="34" t="s">
        <v>491</v>
      </c>
      <c r="B29" s="32" t="s">
        <v>490</v>
      </c>
      <c r="C29" s="21">
        <v>781.7</v>
      </c>
      <c r="E29" s="33">
        <v>781704.5</v>
      </c>
      <c r="L29" s="1">
        <v>1859.52</v>
      </c>
    </row>
    <row r="30" spans="1:12" ht="90" x14ac:dyDescent="0.2">
      <c r="A30" s="34" t="s">
        <v>493</v>
      </c>
      <c r="B30" s="35" t="s">
        <v>492</v>
      </c>
      <c r="C30" s="21">
        <v>2455.5</v>
      </c>
      <c r="E30" s="33">
        <v>2455455.85</v>
      </c>
      <c r="L30" s="1">
        <v>2137303.12</v>
      </c>
    </row>
    <row r="31" spans="1:12" ht="258.75" x14ac:dyDescent="0.2">
      <c r="A31" s="34" t="s">
        <v>501</v>
      </c>
      <c r="B31" s="35" t="s">
        <v>494</v>
      </c>
      <c r="C31" s="21">
        <v>1046.8</v>
      </c>
      <c r="E31" s="33">
        <v>1046843.83</v>
      </c>
      <c r="L31" s="1">
        <v>2119166.11</v>
      </c>
    </row>
    <row r="32" spans="1:12" ht="258.75" x14ac:dyDescent="0.2">
      <c r="A32" s="34" t="s">
        <v>502</v>
      </c>
      <c r="B32" s="35" t="s">
        <v>495</v>
      </c>
      <c r="C32" s="21">
        <v>269.7</v>
      </c>
      <c r="E32" s="33">
        <v>269688.58</v>
      </c>
      <c r="L32" s="1">
        <v>18137.009999999998</v>
      </c>
    </row>
    <row r="33" spans="1:12" ht="45" x14ac:dyDescent="0.2">
      <c r="A33" s="34" t="s">
        <v>503</v>
      </c>
      <c r="B33" s="35" t="s">
        <v>496</v>
      </c>
      <c r="C33" s="21">
        <v>0.2</v>
      </c>
      <c r="E33" s="33">
        <v>235.86</v>
      </c>
      <c r="L33" s="1">
        <v>6180666.4299999997</v>
      </c>
    </row>
    <row r="34" spans="1:12" ht="0.75" customHeight="1" x14ac:dyDescent="0.2">
      <c r="A34" s="26"/>
      <c r="B34" s="22"/>
      <c r="C34" s="21">
        <f t="shared" ref="C34:C83" si="0">E34/1000</f>
        <v>0</v>
      </c>
      <c r="E34" s="27"/>
      <c r="L34" s="1">
        <v>6175760.7000000002</v>
      </c>
    </row>
    <row r="35" spans="1:12" hidden="1" x14ac:dyDescent="0.2">
      <c r="A35" s="26"/>
      <c r="B35" s="22"/>
      <c r="C35" s="21">
        <f t="shared" si="0"/>
        <v>0</v>
      </c>
      <c r="E35" s="27"/>
      <c r="L35" s="1">
        <v>4905.7299999999996</v>
      </c>
    </row>
    <row r="36" spans="1:12" hidden="1" x14ac:dyDescent="0.2">
      <c r="A36" s="26"/>
      <c r="B36" s="23"/>
      <c r="C36" s="21">
        <f t="shared" si="0"/>
        <v>0</v>
      </c>
      <c r="E36" s="27"/>
      <c r="L36" s="1">
        <v>3.54</v>
      </c>
    </row>
    <row r="37" spans="1:12" hidden="1" x14ac:dyDescent="0.2">
      <c r="A37" s="26"/>
      <c r="B37" s="22"/>
      <c r="C37" s="21">
        <f t="shared" si="0"/>
        <v>0</v>
      </c>
      <c r="E37" s="27"/>
      <c r="L37" s="1">
        <v>3.54</v>
      </c>
    </row>
    <row r="38" spans="1:12" hidden="1" x14ac:dyDescent="0.2">
      <c r="A38" s="26"/>
      <c r="B38" s="23"/>
      <c r="C38" s="21">
        <f t="shared" si="0"/>
        <v>0</v>
      </c>
      <c r="E38" s="27"/>
      <c r="L38" s="1">
        <v>2160258.7999999998</v>
      </c>
    </row>
    <row r="39" spans="1:12" ht="33.75" x14ac:dyDescent="0.2">
      <c r="A39" s="26" t="s">
        <v>429</v>
      </c>
      <c r="B39" s="22" t="s">
        <v>16</v>
      </c>
      <c r="C39" s="21">
        <v>25585.599999999999</v>
      </c>
      <c r="E39" s="31">
        <v>25585589.800000001</v>
      </c>
      <c r="L39" s="1">
        <v>2160258.7999999998</v>
      </c>
    </row>
    <row r="40" spans="1:12" ht="22.5" x14ac:dyDescent="0.2">
      <c r="A40" s="26" t="s">
        <v>430</v>
      </c>
      <c r="B40" s="22" t="s">
        <v>17</v>
      </c>
      <c r="C40" s="21">
        <v>25585.599999999999</v>
      </c>
      <c r="E40" s="31">
        <v>25585589.800000001</v>
      </c>
      <c r="L40" s="1">
        <v>2072996.4</v>
      </c>
    </row>
    <row r="41" spans="1:12" ht="67.5" x14ac:dyDescent="0.2">
      <c r="A41" s="26" t="s">
        <v>431</v>
      </c>
      <c r="B41" s="22" t="s">
        <v>18</v>
      </c>
      <c r="C41" s="21">
        <v>12979</v>
      </c>
      <c r="E41" s="33">
        <v>12979015.9</v>
      </c>
      <c r="L41" s="1">
        <v>2072996.4</v>
      </c>
    </row>
    <row r="42" spans="1:12" ht="101.25" x14ac:dyDescent="0.2">
      <c r="A42" s="26" t="s">
        <v>20</v>
      </c>
      <c r="B42" s="23" t="s">
        <v>19</v>
      </c>
      <c r="C42" s="21">
        <v>12979</v>
      </c>
      <c r="E42" s="33">
        <v>12979015.9</v>
      </c>
      <c r="L42" s="1">
        <v>22694533</v>
      </c>
    </row>
    <row r="43" spans="1:12" ht="78.75" x14ac:dyDescent="0.2">
      <c r="A43" s="26" t="s">
        <v>432</v>
      </c>
      <c r="B43" s="23" t="s">
        <v>21</v>
      </c>
      <c r="C43" s="21">
        <v>75.900000000000006</v>
      </c>
      <c r="E43" s="33">
        <v>75945.19</v>
      </c>
      <c r="L43" s="1">
        <v>22694533</v>
      </c>
    </row>
    <row r="44" spans="1:12" ht="112.5" x14ac:dyDescent="0.2">
      <c r="A44" s="26" t="s">
        <v>23</v>
      </c>
      <c r="B44" s="23" t="s">
        <v>22</v>
      </c>
      <c r="C44" s="21">
        <v>75.900000000000006</v>
      </c>
      <c r="E44" s="33">
        <v>75945.19</v>
      </c>
      <c r="L44" s="1">
        <v>11759274.619999999</v>
      </c>
    </row>
    <row r="45" spans="1:12" ht="67.5" x14ac:dyDescent="0.2">
      <c r="A45" s="26" t="s">
        <v>433</v>
      </c>
      <c r="B45" s="22" t="s">
        <v>24</v>
      </c>
      <c r="C45" s="21">
        <v>13828.4</v>
      </c>
      <c r="E45" s="33">
        <v>13828356.23</v>
      </c>
      <c r="L45" s="1">
        <v>11759274.619999999</v>
      </c>
    </row>
    <row r="46" spans="1:12" ht="101.25" x14ac:dyDescent="0.2">
      <c r="A46" s="26" t="s">
        <v>26</v>
      </c>
      <c r="B46" s="23" t="s">
        <v>25</v>
      </c>
      <c r="C46" s="21">
        <v>13828.4</v>
      </c>
      <c r="E46" s="33">
        <v>13828356.23</v>
      </c>
      <c r="L46" s="1">
        <v>11759274.619999999</v>
      </c>
    </row>
    <row r="47" spans="1:12" ht="67.5" x14ac:dyDescent="0.2">
      <c r="A47" s="26" t="s">
        <v>434</v>
      </c>
      <c r="B47" s="22" t="s">
        <v>27</v>
      </c>
      <c r="C47" s="21">
        <v>-1297.7</v>
      </c>
      <c r="E47" s="33">
        <v>-1297727.52</v>
      </c>
      <c r="L47" s="1">
        <v>61417.49</v>
      </c>
    </row>
    <row r="48" spans="1:12" ht="101.25" x14ac:dyDescent="0.2">
      <c r="A48" s="26" t="s">
        <v>29</v>
      </c>
      <c r="B48" s="23" t="s">
        <v>28</v>
      </c>
      <c r="C48" s="21">
        <v>-1297.7</v>
      </c>
      <c r="E48" s="33">
        <v>-1297727.52</v>
      </c>
      <c r="L48" s="1">
        <v>61417.49</v>
      </c>
    </row>
    <row r="49" spans="1:12" x14ac:dyDescent="0.2">
      <c r="A49" s="26" t="s">
        <v>31</v>
      </c>
      <c r="B49" s="22" t="s">
        <v>30</v>
      </c>
      <c r="C49" s="21">
        <v>62564.7</v>
      </c>
      <c r="E49" s="31">
        <v>62564667.549999997</v>
      </c>
      <c r="L49" s="1">
        <v>61417.49</v>
      </c>
    </row>
    <row r="50" spans="1:12" ht="22.5" x14ac:dyDescent="0.2">
      <c r="A50" s="26" t="s">
        <v>33</v>
      </c>
      <c r="B50" s="22" t="s">
        <v>32</v>
      </c>
      <c r="C50" s="21">
        <v>11857.4</v>
      </c>
      <c r="E50" s="33">
        <v>11857356.390000001</v>
      </c>
      <c r="L50" s="1">
        <v>12154127.939999999</v>
      </c>
    </row>
    <row r="51" spans="1:12" ht="22.5" x14ac:dyDescent="0.2">
      <c r="A51" s="26" t="s">
        <v>35</v>
      </c>
      <c r="B51" s="22" t="s">
        <v>34</v>
      </c>
      <c r="C51" s="21">
        <v>8100.9</v>
      </c>
      <c r="E51" s="33">
        <v>8100936.1100000003</v>
      </c>
      <c r="L51" s="1">
        <v>12154127.939999999</v>
      </c>
    </row>
    <row r="52" spans="1:12" ht="21.75" customHeight="1" x14ac:dyDescent="0.2">
      <c r="A52" s="26" t="s">
        <v>36</v>
      </c>
      <c r="B52" s="22" t="s">
        <v>34</v>
      </c>
      <c r="C52" s="21">
        <v>8100.9</v>
      </c>
      <c r="E52" s="33">
        <v>8100936.1100000003</v>
      </c>
      <c r="L52" s="1">
        <v>12154127.939999999</v>
      </c>
    </row>
    <row r="53" spans="1:12" ht="33.75" hidden="1" x14ac:dyDescent="0.2">
      <c r="A53" s="26" t="s">
        <v>38</v>
      </c>
      <c r="B53" s="22" t="s">
        <v>505</v>
      </c>
      <c r="C53" s="21">
        <f t="shared" si="0"/>
        <v>3756.4202799999998</v>
      </c>
      <c r="E53" s="33">
        <v>3756420.28</v>
      </c>
      <c r="L53" s="1">
        <v>-1280287.05</v>
      </c>
    </row>
    <row r="54" spans="1:12" ht="56.25" hidden="1" x14ac:dyDescent="0.2">
      <c r="A54" s="26" t="s">
        <v>435</v>
      </c>
      <c r="B54" s="22" t="s">
        <v>392</v>
      </c>
      <c r="C54" s="21">
        <f t="shared" si="0"/>
        <v>1.9174800000000001</v>
      </c>
      <c r="E54" s="27">
        <v>1917.48</v>
      </c>
      <c r="L54" s="1">
        <v>-1280287.05</v>
      </c>
    </row>
    <row r="55" spans="1:12" ht="33.75" x14ac:dyDescent="0.2">
      <c r="A55" s="26" t="s">
        <v>38</v>
      </c>
      <c r="B55" s="22" t="s">
        <v>37</v>
      </c>
      <c r="C55" s="21">
        <v>3756.4</v>
      </c>
      <c r="E55" s="33">
        <v>3756420.28</v>
      </c>
      <c r="L55" s="1">
        <v>-1280287.05</v>
      </c>
    </row>
    <row r="56" spans="1:12" ht="56.25" x14ac:dyDescent="0.2">
      <c r="A56" s="26" t="s">
        <v>40</v>
      </c>
      <c r="B56" s="22" t="s">
        <v>39</v>
      </c>
      <c r="C56" s="21">
        <v>3756.4</v>
      </c>
      <c r="E56" s="33">
        <v>3756420.28</v>
      </c>
      <c r="L56" s="1">
        <f>39565392.72+4269.35+7518.63-148222.49</f>
        <v>39428958.210000001</v>
      </c>
    </row>
    <row r="57" spans="1:12" ht="90" hidden="1" x14ac:dyDescent="0.2">
      <c r="A57" s="26" t="s">
        <v>436</v>
      </c>
      <c r="B57" s="23" t="s">
        <v>393</v>
      </c>
      <c r="C57" s="21">
        <f t="shared" si="0"/>
        <v>3313.82935</v>
      </c>
      <c r="E57" s="27">
        <v>3313829.35</v>
      </c>
      <c r="L57" s="1">
        <f>10752145.75+4269.35+7518.63</f>
        <v>10763933.73</v>
      </c>
    </row>
    <row r="58" spans="1:12" ht="78.75" hidden="1" x14ac:dyDescent="0.2">
      <c r="A58" s="26" t="s">
        <v>437</v>
      </c>
      <c r="B58" s="23" t="s">
        <v>394</v>
      </c>
      <c r="C58" s="21">
        <f t="shared" si="0"/>
        <v>0.79853999999999992</v>
      </c>
      <c r="E58" s="27">
        <v>798.54</v>
      </c>
      <c r="L58" s="1">
        <f>7854352.5+4269.35</f>
        <v>7858621.8499999996</v>
      </c>
    </row>
    <row r="59" spans="1:12" ht="22.5" x14ac:dyDescent="0.2">
      <c r="A59" s="26" t="s">
        <v>42</v>
      </c>
      <c r="B59" s="22" t="s">
        <v>41</v>
      </c>
      <c r="C59" s="21">
        <v>7.7</v>
      </c>
      <c r="E59" s="33">
        <v>7659.02</v>
      </c>
      <c r="L59" s="1">
        <f>7854352.5+4269.35</f>
        <v>7858621.8499999996</v>
      </c>
    </row>
    <row r="60" spans="1:12" ht="22.5" x14ac:dyDescent="0.2">
      <c r="A60" s="26" t="s">
        <v>43</v>
      </c>
      <c r="B60" s="22" t="s">
        <v>41</v>
      </c>
      <c r="C60" s="21">
        <v>7.7</v>
      </c>
      <c r="E60" s="33">
        <v>7659.02</v>
      </c>
      <c r="L60" s="1">
        <f>2897793.25+7518.63</f>
        <v>2905311.88</v>
      </c>
    </row>
    <row r="61" spans="1:12" ht="45" x14ac:dyDescent="0.2">
      <c r="A61" s="26" t="s">
        <v>45</v>
      </c>
      <c r="B61" s="22" t="s">
        <v>44</v>
      </c>
      <c r="C61" s="21">
        <v>18.2</v>
      </c>
      <c r="E61" s="27">
        <v>18248.72</v>
      </c>
      <c r="L61" s="1">
        <f>2897793.25+7518.63</f>
        <v>2905311.88</v>
      </c>
    </row>
    <row r="62" spans="1:12" ht="45" x14ac:dyDescent="0.2">
      <c r="A62" s="26" t="s">
        <v>47</v>
      </c>
      <c r="B62" s="22" t="s">
        <v>46</v>
      </c>
      <c r="C62" s="21">
        <v>10.7</v>
      </c>
      <c r="E62" s="27">
        <v>10737.86</v>
      </c>
      <c r="L62" s="1">
        <v>-41264.54</v>
      </c>
    </row>
    <row r="63" spans="1:12" x14ac:dyDescent="0.2">
      <c r="A63" s="26" t="s">
        <v>49</v>
      </c>
      <c r="B63" s="22" t="s">
        <v>48</v>
      </c>
      <c r="C63" s="21">
        <v>46869.1</v>
      </c>
      <c r="E63" s="33">
        <v>46869071.100000001</v>
      </c>
      <c r="L63" s="1">
        <v>-41264.54</v>
      </c>
    </row>
    <row r="64" spans="1:12" x14ac:dyDescent="0.2">
      <c r="A64" s="26" t="s">
        <v>50</v>
      </c>
      <c r="B64" s="22" t="s">
        <v>48</v>
      </c>
      <c r="C64" s="21">
        <v>46869.1</v>
      </c>
      <c r="E64" s="33">
        <v>46869071.100000001</v>
      </c>
      <c r="L64" s="1">
        <v>-45376.63</v>
      </c>
    </row>
    <row r="65" spans="1:12" ht="0.75" customHeight="1" x14ac:dyDescent="0.2">
      <c r="A65" s="26" t="s">
        <v>52</v>
      </c>
      <c r="B65" s="22" t="s">
        <v>51</v>
      </c>
      <c r="C65" s="21">
        <f t="shared" si="0"/>
        <v>38034.507720000001</v>
      </c>
      <c r="E65" s="27">
        <v>38034507.719999999</v>
      </c>
      <c r="L65" s="1">
        <v>4112.09</v>
      </c>
    </row>
    <row r="66" spans="1:12" ht="33.75" hidden="1" x14ac:dyDescent="0.2">
      <c r="A66" s="26" t="s">
        <v>54</v>
      </c>
      <c r="B66" s="22" t="s">
        <v>53</v>
      </c>
      <c r="C66" s="21">
        <f t="shared" si="0"/>
        <v>4.9968000000000004</v>
      </c>
      <c r="E66" s="27">
        <v>4996.8</v>
      </c>
      <c r="L66" s="1">
        <v>28096712.66</v>
      </c>
    </row>
    <row r="67" spans="1:12" ht="22.5" x14ac:dyDescent="0.2">
      <c r="A67" s="26" t="s">
        <v>56</v>
      </c>
      <c r="B67" s="22" t="s">
        <v>55</v>
      </c>
      <c r="C67" s="21">
        <v>3830.6</v>
      </c>
      <c r="E67" s="33">
        <v>3830581.04</v>
      </c>
      <c r="L67" s="1">
        <v>28096712.66</v>
      </c>
    </row>
    <row r="68" spans="1:12" ht="33.75" x14ac:dyDescent="0.2">
      <c r="A68" s="26" t="s">
        <v>58</v>
      </c>
      <c r="B68" s="22" t="s">
        <v>57</v>
      </c>
      <c r="C68" s="21">
        <v>3830.6</v>
      </c>
      <c r="E68" s="33">
        <v>3830581.04</v>
      </c>
      <c r="L68" s="1">
        <v>28096528.77</v>
      </c>
    </row>
    <row r="69" spans="1:12" ht="57.75" hidden="1" customHeight="1" x14ac:dyDescent="0.2">
      <c r="A69" s="26" t="s">
        <v>60</v>
      </c>
      <c r="B69" s="22" t="s">
        <v>59</v>
      </c>
      <c r="C69" s="21">
        <f t="shared" si="0"/>
        <v>1925.8452400000001</v>
      </c>
      <c r="E69" s="27">
        <v>1925845.24</v>
      </c>
      <c r="L69" s="1">
        <v>183.89</v>
      </c>
    </row>
    <row r="70" spans="1:12" x14ac:dyDescent="0.2">
      <c r="A70" s="26" t="s">
        <v>62</v>
      </c>
      <c r="B70" s="22" t="s">
        <v>61</v>
      </c>
      <c r="C70" s="21">
        <v>28013.1</v>
      </c>
      <c r="E70" s="31">
        <v>28013099.969999999</v>
      </c>
      <c r="L70" s="1">
        <f>757798.85-148222.49</f>
        <v>609576.36</v>
      </c>
    </row>
    <row r="71" spans="1:12" x14ac:dyDescent="0.2">
      <c r="A71" s="26" t="s">
        <v>64</v>
      </c>
      <c r="B71" s="22" t="s">
        <v>63</v>
      </c>
      <c r="C71" s="21">
        <v>28013.1</v>
      </c>
      <c r="E71" s="33">
        <v>28013099.969999999</v>
      </c>
      <c r="L71" s="1">
        <f>757798.85-148222.49</f>
        <v>609576.36</v>
      </c>
    </row>
    <row r="72" spans="1:12" x14ac:dyDescent="0.2">
      <c r="A72" s="26" t="s">
        <v>66</v>
      </c>
      <c r="B72" s="22" t="s">
        <v>65</v>
      </c>
      <c r="C72" s="21">
        <v>3288.6</v>
      </c>
      <c r="E72" s="33">
        <v>3288583.87</v>
      </c>
      <c r="L72" s="1">
        <f>757798.85-148222.49</f>
        <v>609576.36</v>
      </c>
    </row>
    <row r="73" spans="1:12" ht="45" hidden="1" x14ac:dyDescent="0.2">
      <c r="A73" s="26" t="s">
        <v>68</v>
      </c>
      <c r="B73" s="22" t="s">
        <v>67</v>
      </c>
      <c r="C73" s="21">
        <f t="shared" si="0"/>
        <v>3131.7808799999998</v>
      </c>
      <c r="E73" s="27">
        <v>3131780.88</v>
      </c>
      <c r="L73" s="1">
        <f>24657190.58+76834.97</f>
        <v>24734025.549999997</v>
      </c>
    </row>
    <row r="74" spans="1:12" x14ac:dyDescent="0.2">
      <c r="A74" s="26" t="s">
        <v>70</v>
      </c>
      <c r="B74" s="22" t="s">
        <v>69</v>
      </c>
      <c r="C74" s="21">
        <v>24724.5</v>
      </c>
      <c r="E74" s="33">
        <v>24724516.100000001</v>
      </c>
      <c r="L74" s="1">
        <f>24657190.58+76834.97</f>
        <v>24734025.549999997</v>
      </c>
    </row>
    <row r="75" spans="1:12" ht="45" x14ac:dyDescent="0.2">
      <c r="A75" s="26" t="s">
        <v>72</v>
      </c>
      <c r="B75" s="22" t="s">
        <v>71</v>
      </c>
      <c r="C75" s="21">
        <v>23147.4</v>
      </c>
      <c r="E75" s="27">
        <f>23120328.24+27067.58</f>
        <v>23147395.819999997</v>
      </c>
      <c r="L75" s="1">
        <v>2728828.15</v>
      </c>
    </row>
    <row r="76" spans="1:12" x14ac:dyDescent="0.2">
      <c r="A76" s="26" t="s">
        <v>74</v>
      </c>
      <c r="B76" s="22" t="s">
        <v>73</v>
      </c>
      <c r="C76" s="21">
        <v>12844.2</v>
      </c>
      <c r="E76" s="31">
        <v>12844198.199999999</v>
      </c>
      <c r="L76" s="1">
        <v>2728828.15</v>
      </c>
    </row>
    <row r="77" spans="1:12" ht="22.5" x14ac:dyDescent="0.2">
      <c r="A77" s="26" t="s">
        <v>76</v>
      </c>
      <c r="B77" s="22" t="s">
        <v>75</v>
      </c>
      <c r="C77" s="21">
        <v>9892.6</v>
      </c>
      <c r="E77" s="33">
        <v>9892589.9700000007</v>
      </c>
      <c r="L77" s="1">
        <f>21928362.43+76834.97</f>
        <v>22005197.399999999</v>
      </c>
    </row>
    <row r="78" spans="1:12" ht="37.5" customHeight="1" x14ac:dyDescent="0.2">
      <c r="A78" s="26" t="s">
        <v>78</v>
      </c>
      <c r="B78" s="22" t="s">
        <v>77</v>
      </c>
      <c r="C78" s="21">
        <v>9892.6</v>
      </c>
      <c r="E78" s="33">
        <v>9892589.9700000007</v>
      </c>
      <c r="L78" s="1">
        <f>21928362.43+76834.97</f>
        <v>22005197.399999999</v>
      </c>
    </row>
    <row r="79" spans="1:12" ht="56.25" hidden="1" x14ac:dyDescent="0.2">
      <c r="A79" s="26" t="s">
        <v>80</v>
      </c>
      <c r="B79" s="22" t="s">
        <v>79</v>
      </c>
      <c r="C79" s="21">
        <f t="shared" si="0"/>
        <v>4680.2422800000004</v>
      </c>
      <c r="E79" s="27">
        <v>4680242.28</v>
      </c>
      <c r="L79" s="1">
        <v>4982642.96</v>
      </c>
    </row>
    <row r="80" spans="1:12" ht="67.5" hidden="1" x14ac:dyDescent="0.2">
      <c r="A80" s="26" t="s">
        <v>82</v>
      </c>
      <c r="B80" s="23" t="s">
        <v>81</v>
      </c>
      <c r="C80" s="21">
        <f t="shared" si="0"/>
        <v>210.1995</v>
      </c>
      <c r="E80" s="27">
        <f>207691.29+2508.21</f>
        <v>210199.5</v>
      </c>
      <c r="L80" s="1">
        <v>2914967.66</v>
      </c>
    </row>
    <row r="81" spans="1:12" ht="55.5" customHeight="1" x14ac:dyDescent="0.2">
      <c r="A81" s="26" t="s">
        <v>84</v>
      </c>
      <c r="B81" s="22" t="s">
        <v>83</v>
      </c>
      <c r="C81" s="21">
        <v>110.5</v>
      </c>
      <c r="E81" s="33">
        <v>110475</v>
      </c>
      <c r="L81" s="1">
        <v>2914967.66</v>
      </c>
    </row>
    <row r="82" spans="1:12" ht="112.5" hidden="1" x14ac:dyDescent="0.2">
      <c r="A82" s="26" t="s">
        <v>86</v>
      </c>
      <c r="B82" s="23" t="s">
        <v>85</v>
      </c>
      <c r="C82" s="21">
        <f t="shared" si="0"/>
        <v>82.8</v>
      </c>
      <c r="E82" s="27">
        <v>82800</v>
      </c>
      <c r="L82" s="1">
        <v>2912343.8</v>
      </c>
    </row>
    <row r="83" spans="1:12" ht="123.75" hidden="1" x14ac:dyDescent="0.2">
      <c r="A83" s="26" t="s">
        <v>88</v>
      </c>
      <c r="B83" s="23" t="s">
        <v>87</v>
      </c>
      <c r="C83" s="21">
        <f t="shared" si="0"/>
        <v>6.3</v>
      </c>
      <c r="E83" s="27">
        <v>6300</v>
      </c>
      <c r="L83" s="1">
        <v>2623.86</v>
      </c>
    </row>
    <row r="84" spans="1:12" ht="33.75" x14ac:dyDescent="0.2">
      <c r="A84" s="26" t="s">
        <v>90</v>
      </c>
      <c r="B84" s="22" t="s">
        <v>89</v>
      </c>
      <c r="C84" s="21">
        <v>2841.1</v>
      </c>
      <c r="E84" s="33">
        <v>2841133.23</v>
      </c>
      <c r="L84" s="1">
        <v>94050</v>
      </c>
    </row>
    <row r="85" spans="1:12" ht="33.75" x14ac:dyDescent="0.2">
      <c r="A85" s="26" t="s">
        <v>92</v>
      </c>
      <c r="B85" s="22" t="s">
        <v>91</v>
      </c>
      <c r="C85" s="21">
        <v>1883.5</v>
      </c>
      <c r="E85" s="33">
        <v>1883482.93</v>
      </c>
      <c r="L85" s="1">
        <v>89100</v>
      </c>
    </row>
    <row r="86" spans="1:12" ht="45" x14ac:dyDescent="0.2">
      <c r="A86" s="26" t="s">
        <v>94</v>
      </c>
      <c r="B86" s="22" t="s">
        <v>93</v>
      </c>
      <c r="C86" s="21">
        <v>1582.7</v>
      </c>
      <c r="E86" s="27">
        <v>1582693.65</v>
      </c>
      <c r="L86" s="1">
        <v>4950</v>
      </c>
    </row>
    <row r="87" spans="1:12" ht="22.5" x14ac:dyDescent="0.2">
      <c r="A87" s="26" t="s">
        <v>96</v>
      </c>
      <c r="B87" s="22" t="s">
        <v>95</v>
      </c>
      <c r="C87" s="21">
        <v>130.1</v>
      </c>
      <c r="E87" s="33">
        <v>130140</v>
      </c>
      <c r="L87" s="1">
        <v>1973625.3</v>
      </c>
    </row>
    <row r="88" spans="1:12" ht="56.25" hidden="1" x14ac:dyDescent="0.2">
      <c r="A88" s="26" t="s">
        <v>98</v>
      </c>
      <c r="B88" s="22" t="s">
        <v>97</v>
      </c>
      <c r="C88" s="21">
        <f t="shared" ref="C88:C154" si="1">E88/1000</f>
        <v>97.605000000000004</v>
      </c>
      <c r="E88" s="27">
        <v>97605</v>
      </c>
      <c r="L88" s="1">
        <v>1750515.3</v>
      </c>
    </row>
    <row r="89" spans="1:12" ht="67.5" hidden="1" x14ac:dyDescent="0.2">
      <c r="A89" s="26" t="s">
        <v>100</v>
      </c>
      <c r="B89" s="22" t="s">
        <v>99</v>
      </c>
      <c r="C89" s="21">
        <f t="shared" si="1"/>
        <v>13.904999999999999</v>
      </c>
      <c r="E89" s="27">
        <v>13905</v>
      </c>
      <c r="L89" s="1">
        <v>1750515.3</v>
      </c>
    </row>
    <row r="90" spans="1:12" ht="56.25" x14ac:dyDescent="0.2">
      <c r="A90" s="26" t="s">
        <v>102</v>
      </c>
      <c r="B90" s="22" t="s">
        <v>101</v>
      </c>
      <c r="C90" s="21">
        <v>331.2</v>
      </c>
      <c r="E90" s="33">
        <v>331200</v>
      </c>
      <c r="L90" s="1">
        <v>119610</v>
      </c>
    </row>
    <row r="91" spans="1:12" ht="67.5" x14ac:dyDescent="0.2">
      <c r="A91" s="26" t="s">
        <v>104</v>
      </c>
      <c r="B91" s="23" t="s">
        <v>103</v>
      </c>
      <c r="C91" s="21">
        <v>331.2</v>
      </c>
      <c r="E91" s="33">
        <v>331200</v>
      </c>
      <c r="L91" s="1">
        <v>104085</v>
      </c>
    </row>
    <row r="92" spans="1:12" ht="78.75" x14ac:dyDescent="0.2">
      <c r="A92" s="26" t="s">
        <v>438</v>
      </c>
      <c r="B92" s="23" t="s">
        <v>395</v>
      </c>
      <c r="C92" s="21">
        <v>119.7</v>
      </c>
      <c r="E92" s="27">
        <v>119700</v>
      </c>
      <c r="L92" s="1">
        <v>15525</v>
      </c>
    </row>
    <row r="93" spans="1:12" ht="22.5" x14ac:dyDescent="0.2">
      <c r="A93" s="26" t="s">
        <v>106</v>
      </c>
      <c r="B93" s="22" t="s">
        <v>105</v>
      </c>
      <c r="C93" s="21">
        <v>5</v>
      </c>
      <c r="E93" s="33">
        <v>5000</v>
      </c>
      <c r="L93" s="1">
        <v>103500</v>
      </c>
    </row>
    <row r="94" spans="1:12" ht="22.5" x14ac:dyDescent="0.2">
      <c r="A94" s="26" t="s">
        <v>106</v>
      </c>
      <c r="B94" s="22" t="s">
        <v>506</v>
      </c>
      <c r="C94" s="21">
        <v>181.1</v>
      </c>
      <c r="E94" s="33">
        <v>181079.4</v>
      </c>
      <c r="L94" s="1">
        <v>103500</v>
      </c>
    </row>
    <row r="95" spans="1:12" ht="33.75" x14ac:dyDescent="0.2">
      <c r="A95" s="26" t="s">
        <v>507</v>
      </c>
      <c r="B95" s="22" t="s">
        <v>508</v>
      </c>
      <c r="C95" s="21">
        <v>309.8</v>
      </c>
      <c r="E95" s="33">
        <v>309780.90000000002</v>
      </c>
      <c r="L95" s="1"/>
    </row>
    <row r="96" spans="1:12" ht="33.75" x14ac:dyDescent="0.2">
      <c r="A96" s="26" t="s">
        <v>509</v>
      </c>
      <c r="B96" s="22" t="s">
        <v>510</v>
      </c>
      <c r="C96" s="21">
        <v>0.5</v>
      </c>
      <c r="E96" s="33">
        <v>450</v>
      </c>
      <c r="L96" s="1"/>
    </row>
    <row r="97" spans="1:12" ht="33.75" x14ac:dyDescent="0.2">
      <c r="A97" s="26" t="s">
        <v>108</v>
      </c>
      <c r="B97" s="22" t="s">
        <v>107</v>
      </c>
      <c r="C97" s="21">
        <v>26389.200000000001</v>
      </c>
      <c r="E97" s="31">
        <v>26389212.350000001</v>
      </c>
      <c r="L97" s="1" t="s">
        <v>15</v>
      </c>
    </row>
    <row r="98" spans="1:12" ht="0.75" customHeight="1" x14ac:dyDescent="0.2">
      <c r="A98" s="26" t="s">
        <v>110</v>
      </c>
      <c r="B98" s="22" t="s">
        <v>109</v>
      </c>
      <c r="C98" s="21">
        <f t="shared" si="1"/>
        <v>0.67421000000000009</v>
      </c>
      <c r="E98" s="27">
        <v>674.21</v>
      </c>
      <c r="L98" s="1" t="s">
        <v>15</v>
      </c>
    </row>
    <row r="99" spans="1:12" ht="33.75" hidden="1" x14ac:dyDescent="0.2">
      <c r="A99" s="26" t="s">
        <v>112</v>
      </c>
      <c r="B99" s="22" t="s">
        <v>111</v>
      </c>
      <c r="C99" s="21">
        <f t="shared" si="1"/>
        <v>0.67421000000000009</v>
      </c>
      <c r="E99" s="27">
        <v>674.21</v>
      </c>
      <c r="L99" s="1" t="s">
        <v>15</v>
      </c>
    </row>
    <row r="100" spans="1:12" ht="78.75" hidden="1" x14ac:dyDescent="0.2">
      <c r="A100" s="26" t="s">
        <v>114</v>
      </c>
      <c r="B100" s="23" t="s">
        <v>113</v>
      </c>
      <c r="C100" s="21">
        <f t="shared" si="1"/>
        <v>21644.365719999998</v>
      </c>
      <c r="E100" s="27">
        <v>21644365.719999999</v>
      </c>
      <c r="L100" s="1" t="s">
        <v>15</v>
      </c>
    </row>
    <row r="101" spans="1:12" ht="78.75" x14ac:dyDescent="0.2">
      <c r="A101" s="26" t="s">
        <v>114</v>
      </c>
      <c r="B101" s="32" t="s">
        <v>511</v>
      </c>
      <c r="C101" s="21">
        <v>25165.599999999999</v>
      </c>
      <c r="E101" s="33">
        <v>25165567.940000001</v>
      </c>
      <c r="L101" s="1">
        <v>13316134.369999999</v>
      </c>
    </row>
    <row r="102" spans="1:12" ht="56.25" x14ac:dyDescent="0.2">
      <c r="A102" s="26" t="s">
        <v>115</v>
      </c>
      <c r="B102" s="32" t="s">
        <v>512</v>
      </c>
      <c r="C102" s="21">
        <v>24404.2</v>
      </c>
      <c r="E102" s="33">
        <v>24404225.030000001</v>
      </c>
      <c r="L102" s="1">
        <v>1340.88</v>
      </c>
    </row>
    <row r="103" spans="1:12" ht="78.75" x14ac:dyDescent="0.2">
      <c r="A103" s="26" t="s">
        <v>116</v>
      </c>
      <c r="B103" s="35" t="s">
        <v>513</v>
      </c>
      <c r="C103" s="21">
        <v>24404.2</v>
      </c>
      <c r="E103" s="33">
        <v>24404225.030000001</v>
      </c>
      <c r="L103" s="1">
        <v>1340.88</v>
      </c>
    </row>
    <row r="104" spans="1:12" ht="67.5" x14ac:dyDescent="0.2">
      <c r="A104" s="26" t="s">
        <v>117</v>
      </c>
      <c r="B104" s="32" t="s">
        <v>514</v>
      </c>
      <c r="C104" s="21">
        <v>273</v>
      </c>
      <c r="E104" s="33">
        <v>273000.44</v>
      </c>
      <c r="L104" s="1">
        <v>12778288.17</v>
      </c>
    </row>
    <row r="105" spans="1:12" ht="33.75" x14ac:dyDescent="0.2">
      <c r="A105" s="26" t="s">
        <v>119</v>
      </c>
      <c r="B105" s="22" t="s">
        <v>118</v>
      </c>
      <c r="C105" s="21">
        <v>488.3</v>
      </c>
      <c r="E105" s="33">
        <v>488342.47</v>
      </c>
      <c r="L105" s="1">
        <v>12233741.24</v>
      </c>
    </row>
    <row r="106" spans="1:12" ht="33.75" x14ac:dyDescent="0.2">
      <c r="A106" s="26" t="s">
        <v>121</v>
      </c>
      <c r="B106" s="22" t="s">
        <v>120</v>
      </c>
      <c r="C106" s="21">
        <v>488.3</v>
      </c>
      <c r="E106" s="33">
        <v>488342.47</v>
      </c>
      <c r="L106" s="1">
        <v>12233741.24</v>
      </c>
    </row>
    <row r="107" spans="1:12" ht="33.75" x14ac:dyDescent="0.2">
      <c r="A107" s="26" t="s">
        <v>439</v>
      </c>
      <c r="B107" s="22" t="s">
        <v>396</v>
      </c>
      <c r="C107" s="21">
        <v>0.1</v>
      </c>
      <c r="E107" s="33">
        <v>64.13</v>
      </c>
      <c r="L107" s="1">
        <v>199002.45</v>
      </c>
    </row>
    <row r="108" spans="1:12" ht="33.75" x14ac:dyDescent="0.2">
      <c r="A108" s="26" t="s">
        <v>440</v>
      </c>
      <c r="B108" s="22" t="s">
        <v>397</v>
      </c>
      <c r="C108" s="21">
        <v>0.1</v>
      </c>
      <c r="E108" s="33">
        <v>64.13</v>
      </c>
      <c r="L108" s="1">
        <v>199002.45</v>
      </c>
    </row>
    <row r="109" spans="1:12" ht="78.75" x14ac:dyDescent="0.2">
      <c r="A109" s="26" t="s">
        <v>441</v>
      </c>
      <c r="B109" s="23" t="s">
        <v>398</v>
      </c>
      <c r="C109" s="21">
        <v>0.1</v>
      </c>
      <c r="E109" s="33">
        <v>64.13</v>
      </c>
      <c r="L109" s="1">
        <v>345544.48</v>
      </c>
    </row>
    <row r="110" spans="1:12" ht="56.25" x14ac:dyDescent="0.2">
      <c r="A110" s="26" t="s">
        <v>516</v>
      </c>
      <c r="B110" s="32" t="s">
        <v>515</v>
      </c>
      <c r="C110" s="21">
        <v>17.2</v>
      </c>
      <c r="E110" s="33">
        <v>17153.38</v>
      </c>
      <c r="L110" s="1">
        <v>345544.48</v>
      </c>
    </row>
    <row r="111" spans="1:12" ht="56.25" x14ac:dyDescent="0.2">
      <c r="A111" s="36">
        <v>9.1411105409999995E+19</v>
      </c>
      <c r="B111" s="32" t="s">
        <v>517</v>
      </c>
      <c r="C111" s="21">
        <v>17.2</v>
      </c>
      <c r="E111" s="33">
        <v>17153.38</v>
      </c>
      <c r="L111" s="1">
        <v>1782.26</v>
      </c>
    </row>
    <row r="112" spans="1:12" ht="146.25" x14ac:dyDescent="0.2">
      <c r="A112" s="37" t="s">
        <v>519</v>
      </c>
      <c r="B112" s="32" t="s">
        <v>518</v>
      </c>
      <c r="C112" s="21">
        <v>17.2</v>
      </c>
      <c r="E112" s="33">
        <v>17153.38</v>
      </c>
      <c r="L112" s="1">
        <v>1782.26</v>
      </c>
    </row>
    <row r="113" spans="1:12" ht="22.5" x14ac:dyDescent="0.2">
      <c r="A113" s="37" t="s">
        <v>122</v>
      </c>
      <c r="B113" s="38" t="s">
        <v>520</v>
      </c>
      <c r="C113" s="21">
        <v>596.5</v>
      </c>
      <c r="E113" s="33">
        <v>596545.63</v>
      </c>
      <c r="L113" s="1"/>
    </row>
    <row r="114" spans="1:12" ht="45" x14ac:dyDescent="0.2">
      <c r="A114" s="37" t="s">
        <v>123</v>
      </c>
      <c r="B114" s="32" t="s">
        <v>521</v>
      </c>
      <c r="C114" s="21">
        <v>596.5</v>
      </c>
      <c r="E114" s="33">
        <v>596545.63</v>
      </c>
      <c r="L114" s="1"/>
    </row>
    <row r="115" spans="1:12" ht="45" x14ac:dyDescent="0.2">
      <c r="A115" s="37" t="s">
        <v>124</v>
      </c>
      <c r="B115" s="32" t="s">
        <v>522</v>
      </c>
      <c r="C115" s="21">
        <f>E115/1000</f>
        <v>596.54562999999996</v>
      </c>
      <c r="E115" s="33">
        <v>596545.63</v>
      </c>
      <c r="L115" s="1"/>
    </row>
    <row r="116" spans="1:12" ht="67.5" x14ac:dyDescent="0.2">
      <c r="A116" s="26" t="s">
        <v>126</v>
      </c>
      <c r="B116" s="23" t="s">
        <v>125</v>
      </c>
      <c r="C116" s="21">
        <v>609.9</v>
      </c>
      <c r="E116" s="33">
        <v>609881.27</v>
      </c>
      <c r="L116" s="1">
        <v>51068.94</v>
      </c>
    </row>
    <row r="117" spans="1:12" ht="67.5" x14ac:dyDescent="0.2">
      <c r="A117" s="26" t="s">
        <v>128</v>
      </c>
      <c r="B117" s="23" t="s">
        <v>127</v>
      </c>
      <c r="C117" s="21">
        <v>464.6</v>
      </c>
      <c r="E117" s="33">
        <v>464616.99</v>
      </c>
      <c r="L117" s="1">
        <v>51068.94</v>
      </c>
    </row>
    <row r="118" spans="1:12" ht="67.5" x14ac:dyDescent="0.2">
      <c r="A118" s="26" t="s">
        <v>130</v>
      </c>
      <c r="B118" s="22" t="s">
        <v>129</v>
      </c>
      <c r="C118" s="21">
        <v>145.30000000000001</v>
      </c>
      <c r="E118" s="33">
        <v>145264.28</v>
      </c>
      <c r="L118" s="1">
        <v>51068.94</v>
      </c>
    </row>
    <row r="119" spans="1:12" ht="81.75" customHeight="1" x14ac:dyDescent="0.2">
      <c r="A119" s="26" t="s">
        <v>132</v>
      </c>
      <c r="B119" s="23" t="s">
        <v>131</v>
      </c>
      <c r="C119" s="21">
        <v>145.30000000000001</v>
      </c>
      <c r="E119" s="33">
        <v>145264.28</v>
      </c>
      <c r="L119" s="1">
        <v>483654.12</v>
      </c>
    </row>
    <row r="120" spans="1:12" ht="90" hidden="1" x14ac:dyDescent="0.2">
      <c r="A120" s="26" t="s">
        <v>133</v>
      </c>
      <c r="B120" s="23" t="s">
        <v>131</v>
      </c>
      <c r="C120" s="21">
        <f t="shared" si="1"/>
        <v>98.465109999999996</v>
      </c>
      <c r="E120" s="27">
        <v>98465.11</v>
      </c>
      <c r="L120" s="1">
        <v>366883.92</v>
      </c>
    </row>
    <row r="121" spans="1:12" ht="22.5" x14ac:dyDescent="0.2">
      <c r="A121" s="26" t="s">
        <v>135</v>
      </c>
      <c r="B121" s="22" t="s">
        <v>134</v>
      </c>
      <c r="C121" s="21">
        <v>199.9</v>
      </c>
      <c r="E121" s="31">
        <v>199948.65</v>
      </c>
      <c r="L121" s="1">
        <v>366883.92</v>
      </c>
    </row>
    <row r="122" spans="1:12" ht="22.5" x14ac:dyDescent="0.2">
      <c r="A122" s="26" t="s">
        <v>137</v>
      </c>
      <c r="B122" s="22" t="s">
        <v>136</v>
      </c>
      <c r="C122" s="21">
        <v>199.9</v>
      </c>
      <c r="E122" s="33">
        <v>199948.65</v>
      </c>
      <c r="L122" s="1">
        <v>116770.2</v>
      </c>
    </row>
    <row r="123" spans="1:12" ht="22.5" x14ac:dyDescent="0.2">
      <c r="A123" s="26" t="s">
        <v>139</v>
      </c>
      <c r="B123" s="22" t="s">
        <v>138</v>
      </c>
      <c r="C123" s="21">
        <v>188.7</v>
      </c>
      <c r="E123" s="33">
        <v>188663.25</v>
      </c>
      <c r="L123" s="1">
        <v>116770.2</v>
      </c>
    </row>
    <row r="124" spans="1:12" ht="56.25" hidden="1" x14ac:dyDescent="0.2">
      <c r="A124" s="26" t="s">
        <v>141</v>
      </c>
      <c r="B124" s="22" t="s">
        <v>140</v>
      </c>
      <c r="C124" s="21">
        <f t="shared" si="1"/>
        <v>77.528899999999993</v>
      </c>
      <c r="E124" s="27">
        <v>77528.899999999994</v>
      </c>
      <c r="L124" s="1">
        <v>125120.09</v>
      </c>
    </row>
    <row r="125" spans="1:12" ht="22.5" x14ac:dyDescent="0.2">
      <c r="A125" s="26" t="s">
        <v>143</v>
      </c>
      <c r="B125" s="22" t="s">
        <v>142</v>
      </c>
      <c r="C125" s="21">
        <v>11.4</v>
      </c>
      <c r="E125" s="33">
        <v>11390.75</v>
      </c>
      <c r="L125" s="1">
        <v>125120.09</v>
      </c>
    </row>
    <row r="126" spans="1:12" ht="11.25" customHeight="1" x14ac:dyDescent="0.2">
      <c r="A126" s="26" t="s">
        <v>145</v>
      </c>
      <c r="B126" s="22" t="s">
        <v>144</v>
      </c>
      <c r="C126" s="21">
        <v>8.8000000000000007</v>
      </c>
      <c r="E126" s="33">
        <v>8764.75</v>
      </c>
      <c r="L126" s="1">
        <v>109421.57</v>
      </c>
    </row>
    <row r="127" spans="1:12" ht="45" hidden="1" x14ac:dyDescent="0.2">
      <c r="A127" s="26" t="s">
        <v>442</v>
      </c>
      <c r="B127" s="22" t="s">
        <v>399</v>
      </c>
      <c r="C127" s="21">
        <f t="shared" si="1"/>
        <v>6.6348000000000003</v>
      </c>
      <c r="E127" s="27">
        <v>6634.8</v>
      </c>
      <c r="L127" s="1">
        <v>109421.57</v>
      </c>
    </row>
    <row r="128" spans="1:12" x14ac:dyDescent="0.2">
      <c r="A128" s="26" t="s">
        <v>147</v>
      </c>
      <c r="B128" s="22" t="s">
        <v>146</v>
      </c>
      <c r="C128" s="21">
        <v>2.6</v>
      </c>
      <c r="E128" s="33">
        <v>2626</v>
      </c>
      <c r="L128" s="1">
        <v>15615.07</v>
      </c>
    </row>
    <row r="129" spans="1:12" ht="1.5" hidden="1" customHeight="1" x14ac:dyDescent="0.2">
      <c r="A129" s="26" t="s">
        <v>443</v>
      </c>
      <c r="B129" s="22" t="s">
        <v>400</v>
      </c>
      <c r="C129" s="21">
        <f t="shared" si="1"/>
        <v>5.2504399999999993</v>
      </c>
      <c r="E129" s="27">
        <v>5250.44</v>
      </c>
      <c r="L129" s="1">
        <v>11786.63</v>
      </c>
    </row>
    <row r="130" spans="1:12" ht="33" customHeight="1" x14ac:dyDescent="0.2">
      <c r="A130" s="26" t="s">
        <v>149</v>
      </c>
      <c r="B130" s="22" t="s">
        <v>148</v>
      </c>
      <c r="C130" s="21">
        <v>-0.1</v>
      </c>
      <c r="E130" s="33">
        <v>-105.35</v>
      </c>
      <c r="L130" s="1">
        <v>3828.44</v>
      </c>
    </row>
    <row r="131" spans="1:12" ht="1.5" hidden="1" customHeight="1" x14ac:dyDescent="0.2">
      <c r="A131" s="26" t="s">
        <v>151</v>
      </c>
      <c r="B131" s="23" t="s">
        <v>150</v>
      </c>
      <c r="C131" s="21">
        <f t="shared" si="1"/>
        <v>2.1899999999999999E-2</v>
      </c>
      <c r="E131" s="27">
        <v>21.9</v>
      </c>
      <c r="L131" s="1">
        <v>83.45</v>
      </c>
    </row>
    <row r="132" spans="1:12" ht="22.5" x14ac:dyDescent="0.2">
      <c r="A132" s="26" t="s">
        <v>153</v>
      </c>
      <c r="B132" s="22" t="s">
        <v>152</v>
      </c>
      <c r="C132" s="21">
        <v>439.2</v>
      </c>
      <c r="E132" s="31">
        <v>439235.88</v>
      </c>
      <c r="L132" s="1">
        <v>83.45</v>
      </c>
    </row>
    <row r="133" spans="1:12" x14ac:dyDescent="0.2">
      <c r="A133" s="26" t="s">
        <v>155</v>
      </c>
      <c r="B133" s="22" t="s">
        <v>154</v>
      </c>
      <c r="C133" s="21">
        <v>439.2</v>
      </c>
      <c r="E133" s="33">
        <v>439235.88</v>
      </c>
      <c r="L133" s="1">
        <v>244229.31</v>
      </c>
    </row>
    <row r="134" spans="1:12" x14ac:dyDescent="0.2">
      <c r="A134" s="26" t="s">
        <v>157</v>
      </c>
      <c r="B134" s="22" t="s">
        <v>156</v>
      </c>
      <c r="C134" s="21">
        <v>439.2</v>
      </c>
      <c r="E134" s="33">
        <v>439235.88</v>
      </c>
      <c r="L134" s="1">
        <v>244229.31</v>
      </c>
    </row>
    <row r="135" spans="1:12" ht="21.75" customHeight="1" x14ac:dyDescent="0.2">
      <c r="A135" s="26" t="s">
        <v>159</v>
      </c>
      <c r="B135" s="22" t="s">
        <v>158</v>
      </c>
      <c r="C135" s="21">
        <v>439.2</v>
      </c>
      <c r="E135" s="33">
        <v>439235.88</v>
      </c>
      <c r="L135" s="1">
        <v>244229.31</v>
      </c>
    </row>
    <row r="136" spans="1:12" ht="22.5" hidden="1" x14ac:dyDescent="0.2">
      <c r="A136" s="26" t="s">
        <v>160</v>
      </c>
      <c r="B136" s="22" t="s">
        <v>158</v>
      </c>
      <c r="C136" s="21">
        <f t="shared" si="1"/>
        <v>23.424189999999999</v>
      </c>
      <c r="E136" s="27">
        <v>23424.19</v>
      </c>
      <c r="L136" s="1">
        <v>244229.31</v>
      </c>
    </row>
    <row r="137" spans="1:12" ht="22.5" x14ac:dyDescent="0.2">
      <c r="A137" s="26" t="s">
        <v>161</v>
      </c>
      <c r="B137" s="22" t="s">
        <v>158</v>
      </c>
      <c r="C137" s="21">
        <v>103.3</v>
      </c>
      <c r="E137" s="27">
        <v>103259.55</v>
      </c>
      <c r="L137" s="1">
        <v>62674.12</v>
      </c>
    </row>
    <row r="138" spans="1:12" ht="22.5" x14ac:dyDescent="0.2">
      <c r="A138" s="26" t="s">
        <v>163</v>
      </c>
      <c r="B138" s="22" t="s">
        <v>162</v>
      </c>
      <c r="C138" s="21">
        <v>6703.3</v>
      </c>
      <c r="E138" s="31">
        <v>6703292.8899999997</v>
      </c>
      <c r="L138" s="1">
        <v>23148.26</v>
      </c>
    </row>
    <row r="139" spans="1:12" ht="22.5" x14ac:dyDescent="0.2">
      <c r="A139" s="26" t="s">
        <v>165</v>
      </c>
      <c r="B139" s="22" t="s">
        <v>164</v>
      </c>
      <c r="C139" s="21">
        <v>5502.2</v>
      </c>
      <c r="E139" s="33">
        <v>5502197.21</v>
      </c>
      <c r="L139" s="1">
        <v>3121.52</v>
      </c>
    </row>
    <row r="140" spans="1:12" ht="24.75" customHeight="1" x14ac:dyDescent="0.2">
      <c r="A140" s="26" t="s">
        <v>167</v>
      </c>
      <c r="B140" s="22" t="s">
        <v>166</v>
      </c>
      <c r="C140" s="21">
        <v>5319.6</v>
      </c>
      <c r="E140" s="33">
        <v>5319643.54</v>
      </c>
      <c r="L140" s="1">
        <v>58444.49</v>
      </c>
    </row>
    <row r="141" spans="1:12" ht="45" customHeight="1" x14ac:dyDescent="0.2">
      <c r="A141" s="26" t="s">
        <v>169</v>
      </c>
      <c r="B141" s="22" t="s">
        <v>168</v>
      </c>
      <c r="C141" s="21">
        <v>5319.6</v>
      </c>
      <c r="E141" s="33">
        <v>5319643.54</v>
      </c>
      <c r="L141" s="1">
        <v>96840.92</v>
      </c>
    </row>
    <row r="142" spans="1:12" ht="45" x14ac:dyDescent="0.2">
      <c r="A142" s="26" t="s">
        <v>171</v>
      </c>
      <c r="B142" s="22" t="s">
        <v>170</v>
      </c>
      <c r="C142" s="21">
        <v>182.6</v>
      </c>
      <c r="E142" s="33">
        <v>182553.67</v>
      </c>
      <c r="L142" s="1">
        <v>9058546.9900000002</v>
      </c>
    </row>
    <row r="143" spans="1:12" ht="45" x14ac:dyDescent="0.2">
      <c r="A143" s="26" t="s">
        <v>173</v>
      </c>
      <c r="B143" s="22" t="s">
        <v>172</v>
      </c>
      <c r="C143" s="21">
        <v>182.6</v>
      </c>
      <c r="E143" s="33">
        <v>182553.67</v>
      </c>
      <c r="L143" s="1">
        <v>8419127.8300000001</v>
      </c>
    </row>
    <row r="144" spans="1:12" ht="56.25" x14ac:dyDescent="0.2">
      <c r="A144" s="26" t="s">
        <v>175</v>
      </c>
      <c r="B144" s="22" t="s">
        <v>174</v>
      </c>
      <c r="C144" s="21">
        <v>150.9</v>
      </c>
      <c r="E144" s="33">
        <v>150895.67999999999</v>
      </c>
      <c r="L144" s="1">
        <v>8332284.5</v>
      </c>
    </row>
    <row r="145" spans="1:12" ht="56.25" x14ac:dyDescent="0.2">
      <c r="A145" s="26" t="s">
        <v>177</v>
      </c>
      <c r="B145" s="22" t="s">
        <v>176</v>
      </c>
      <c r="C145" s="21">
        <v>150.9</v>
      </c>
      <c r="E145" s="33">
        <v>150895.67999999999</v>
      </c>
      <c r="L145" s="1">
        <v>8332284.5</v>
      </c>
    </row>
    <row r="146" spans="1:12" ht="78.75" x14ac:dyDescent="0.2">
      <c r="A146" s="26" t="s">
        <v>179</v>
      </c>
      <c r="B146" s="23" t="s">
        <v>178</v>
      </c>
      <c r="C146" s="21">
        <v>150.9</v>
      </c>
      <c r="E146" s="33">
        <v>150895.67999999999</v>
      </c>
      <c r="L146" s="1">
        <v>86843.33</v>
      </c>
    </row>
    <row r="147" spans="1:12" ht="22.5" x14ac:dyDescent="0.2">
      <c r="A147" s="39" t="s">
        <v>525</v>
      </c>
      <c r="B147" s="32" t="s">
        <v>523</v>
      </c>
      <c r="C147" s="21">
        <v>1050.2</v>
      </c>
      <c r="E147" s="33">
        <v>1050200</v>
      </c>
      <c r="L147" s="1"/>
    </row>
    <row r="148" spans="1:12" ht="33.75" x14ac:dyDescent="0.2">
      <c r="A148" s="39" t="s">
        <v>524</v>
      </c>
      <c r="B148" s="32" t="s">
        <v>526</v>
      </c>
      <c r="C148" s="21">
        <v>1050.2</v>
      </c>
      <c r="E148" s="33">
        <v>1050200</v>
      </c>
      <c r="L148" s="1"/>
    </row>
    <row r="149" spans="1:12" x14ac:dyDescent="0.2">
      <c r="A149" s="33"/>
      <c r="B149" s="22" t="s">
        <v>180</v>
      </c>
      <c r="C149" s="21">
        <v>607.70000000000005</v>
      </c>
      <c r="E149" s="31">
        <v>607687.18999999994</v>
      </c>
      <c r="L149" s="1">
        <v>86843.33</v>
      </c>
    </row>
    <row r="150" spans="1:12" ht="33.75" x14ac:dyDescent="0.2">
      <c r="A150" s="26" t="s">
        <v>182</v>
      </c>
      <c r="B150" s="22" t="s">
        <v>181</v>
      </c>
      <c r="C150" s="21">
        <v>341.4</v>
      </c>
      <c r="E150" s="33">
        <v>341432.94</v>
      </c>
      <c r="L150" s="1">
        <v>110219.16</v>
      </c>
    </row>
    <row r="151" spans="1:12" ht="45" x14ac:dyDescent="0.2">
      <c r="A151" s="26" t="s">
        <v>184</v>
      </c>
      <c r="B151" s="22" t="s">
        <v>183</v>
      </c>
      <c r="C151" s="21">
        <v>17.5</v>
      </c>
      <c r="E151" s="33">
        <v>17541.71</v>
      </c>
      <c r="L151" s="1">
        <v>110219.16</v>
      </c>
    </row>
    <row r="152" spans="1:12" ht="66" customHeight="1" x14ac:dyDescent="0.2">
      <c r="A152" s="26" t="s">
        <v>186</v>
      </c>
      <c r="B152" s="23" t="s">
        <v>185</v>
      </c>
      <c r="C152" s="21">
        <v>17.5</v>
      </c>
      <c r="E152" s="33">
        <v>17541.71</v>
      </c>
      <c r="L152" s="1">
        <v>110219.16</v>
      </c>
    </row>
    <row r="153" spans="1:12" ht="101.25" hidden="1" x14ac:dyDescent="0.2">
      <c r="A153" s="26" t="s">
        <v>380</v>
      </c>
      <c r="B153" s="23" t="s">
        <v>401</v>
      </c>
      <c r="C153" s="21">
        <f t="shared" si="1"/>
        <v>8.3930000000000007</v>
      </c>
      <c r="E153" s="27">
        <v>8393</v>
      </c>
      <c r="L153" s="1">
        <v>529200</v>
      </c>
    </row>
    <row r="154" spans="1:12" ht="78.75" hidden="1" x14ac:dyDescent="0.2">
      <c r="A154" s="26" t="s">
        <v>381</v>
      </c>
      <c r="B154" s="23" t="s">
        <v>402</v>
      </c>
      <c r="C154" s="21">
        <f t="shared" si="1"/>
        <v>2.5</v>
      </c>
      <c r="E154" s="27">
        <v>2500</v>
      </c>
      <c r="L154" s="1">
        <v>529200</v>
      </c>
    </row>
    <row r="155" spans="1:12" ht="67.5" x14ac:dyDescent="0.2">
      <c r="A155" s="26" t="s">
        <v>188</v>
      </c>
      <c r="B155" s="22" t="s">
        <v>187</v>
      </c>
      <c r="C155" s="21">
        <v>35</v>
      </c>
      <c r="E155" s="33">
        <v>34961.339999999997</v>
      </c>
      <c r="L155" s="1">
        <v>625119.54</v>
      </c>
    </row>
    <row r="156" spans="1:12" ht="90" x14ac:dyDescent="0.2">
      <c r="A156" s="26" t="s">
        <v>190</v>
      </c>
      <c r="B156" s="23" t="s">
        <v>189</v>
      </c>
      <c r="C156" s="21">
        <v>35</v>
      </c>
      <c r="E156" s="33">
        <v>34961.339999999997</v>
      </c>
      <c r="L156" s="1">
        <v>368366.63</v>
      </c>
    </row>
    <row r="157" spans="1:12" ht="123.75" hidden="1" x14ac:dyDescent="0.2">
      <c r="A157" s="26" t="s">
        <v>444</v>
      </c>
      <c r="B157" s="23" t="s">
        <v>403</v>
      </c>
      <c r="C157" s="21">
        <f t="shared" ref="C157:C215" si="2">E157/1000</f>
        <v>4.0946100000000003</v>
      </c>
      <c r="E157" s="27">
        <v>4094.61</v>
      </c>
      <c r="L157" s="1">
        <v>10267.280000000001</v>
      </c>
    </row>
    <row r="158" spans="1:12" ht="0.75" customHeight="1" x14ac:dyDescent="0.2">
      <c r="A158" s="26" t="s">
        <v>382</v>
      </c>
      <c r="B158" s="23" t="s">
        <v>404</v>
      </c>
      <c r="C158" s="21">
        <f t="shared" si="2"/>
        <v>5.9969899999999994</v>
      </c>
      <c r="E158" s="27">
        <v>5996.99</v>
      </c>
      <c r="L158" s="1">
        <v>10267.280000000001</v>
      </c>
    </row>
    <row r="159" spans="1:12" ht="98.25" hidden="1" customHeight="1" x14ac:dyDescent="0.2">
      <c r="A159" s="26" t="s">
        <v>445</v>
      </c>
      <c r="B159" s="23" t="s">
        <v>405</v>
      </c>
      <c r="C159" s="21">
        <f t="shared" si="2"/>
        <v>16.149540000000002</v>
      </c>
      <c r="E159" s="27">
        <v>16149.54</v>
      </c>
      <c r="L159" s="1">
        <v>7767.28</v>
      </c>
    </row>
    <row r="160" spans="1:12" ht="66.75" hidden="1" customHeight="1" x14ac:dyDescent="0.2">
      <c r="A160" s="26" t="s">
        <v>446</v>
      </c>
      <c r="B160" s="23" t="s">
        <v>406</v>
      </c>
      <c r="C160" s="21">
        <f t="shared" si="2"/>
        <v>17.5</v>
      </c>
      <c r="E160" s="27">
        <v>17500</v>
      </c>
      <c r="L160" s="1">
        <v>2500</v>
      </c>
    </row>
    <row r="161" spans="1:12" ht="90" hidden="1" x14ac:dyDescent="0.2">
      <c r="A161" s="26" t="s">
        <v>447</v>
      </c>
      <c r="B161" s="23" t="s">
        <v>406</v>
      </c>
      <c r="C161" s="21" t="s">
        <v>15</v>
      </c>
      <c r="E161" s="27" t="s">
        <v>15</v>
      </c>
      <c r="L161" s="1">
        <v>57358.65</v>
      </c>
    </row>
    <row r="162" spans="1:12" ht="90" hidden="1" x14ac:dyDescent="0.2">
      <c r="A162" s="26" t="s">
        <v>391</v>
      </c>
      <c r="B162" s="23" t="s">
        <v>406</v>
      </c>
      <c r="C162" s="21">
        <f t="shared" si="2"/>
        <v>17.5</v>
      </c>
      <c r="E162" s="27">
        <v>17500</v>
      </c>
      <c r="L162" s="1">
        <v>57358.65</v>
      </c>
    </row>
    <row r="163" spans="1:12" ht="45" x14ac:dyDescent="0.2">
      <c r="A163" s="26" t="s">
        <v>448</v>
      </c>
      <c r="B163" s="22" t="s">
        <v>191</v>
      </c>
      <c r="C163" s="21">
        <f t="shared" si="2"/>
        <v>0.4</v>
      </c>
      <c r="E163" s="33">
        <v>400</v>
      </c>
      <c r="L163" s="1">
        <v>2500</v>
      </c>
    </row>
    <row r="164" spans="1:12" ht="67.5" x14ac:dyDescent="0.2">
      <c r="A164" s="26" t="s">
        <v>193</v>
      </c>
      <c r="B164" s="23" t="s">
        <v>192</v>
      </c>
      <c r="C164" s="21">
        <v>0.4</v>
      </c>
      <c r="E164" s="33">
        <v>400</v>
      </c>
      <c r="L164" s="1">
        <v>54858.65</v>
      </c>
    </row>
    <row r="165" spans="1:12" ht="78.75" hidden="1" x14ac:dyDescent="0.2">
      <c r="A165" s="26" t="s">
        <v>449</v>
      </c>
      <c r="B165" s="23" t="s">
        <v>407</v>
      </c>
      <c r="C165" s="21">
        <f t="shared" si="2"/>
        <v>0.54</v>
      </c>
      <c r="E165" s="27">
        <v>540</v>
      </c>
      <c r="L165" s="1">
        <v>54858.65</v>
      </c>
    </row>
    <row r="166" spans="1:12" ht="56.25" x14ac:dyDescent="0.2">
      <c r="A166" s="26" t="s">
        <v>195</v>
      </c>
      <c r="B166" s="22" t="s">
        <v>194</v>
      </c>
      <c r="C166" s="21">
        <v>11</v>
      </c>
      <c r="E166" s="33">
        <v>11000</v>
      </c>
      <c r="L166" s="1">
        <v>54858.65</v>
      </c>
    </row>
    <row r="167" spans="1:12" ht="78.75" x14ac:dyDescent="0.2">
      <c r="A167" s="26" t="s">
        <v>450</v>
      </c>
      <c r="B167" s="23" t="s">
        <v>196</v>
      </c>
      <c r="C167" s="21">
        <v>11</v>
      </c>
      <c r="E167" s="33">
        <v>11000</v>
      </c>
      <c r="L167" s="1">
        <v>5868.74</v>
      </c>
    </row>
    <row r="168" spans="1:12" ht="101.25" hidden="1" x14ac:dyDescent="0.2">
      <c r="A168" s="26" t="s">
        <v>383</v>
      </c>
      <c r="B168" s="23" t="s">
        <v>408</v>
      </c>
      <c r="C168" s="21">
        <f t="shared" si="2"/>
        <v>2</v>
      </c>
      <c r="E168" s="27">
        <v>2000</v>
      </c>
      <c r="L168" s="1">
        <v>5868.74</v>
      </c>
    </row>
    <row r="169" spans="1:12" ht="56.25" x14ac:dyDescent="0.2">
      <c r="A169" s="26" t="s">
        <v>198</v>
      </c>
      <c r="B169" s="22" t="s">
        <v>197</v>
      </c>
      <c r="C169" s="21">
        <v>3.3</v>
      </c>
      <c r="E169" s="33">
        <v>3250</v>
      </c>
      <c r="L169" s="1">
        <v>2000</v>
      </c>
    </row>
    <row r="170" spans="1:12" ht="78.75" x14ac:dyDescent="0.2">
      <c r="A170" s="26" t="s">
        <v>451</v>
      </c>
      <c r="B170" s="23" t="s">
        <v>199</v>
      </c>
      <c r="C170" s="21">
        <f t="shared" si="2"/>
        <v>3.25</v>
      </c>
      <c r="E170" s="33">
        <v>3250</v>
      </c>
      <c r="L170" s="1">
        <v>2000</v>
      </c>
    </row>
    <row r="171" spans="1:12" ht="45" x14ac:dyDescent="0.2">
      <c r="A171" s="26" t="s">
        <v>384</v>
      </c>
      <c r="B171" s="23" t="s">
        <v>527</v>
      </c>
      <c r="C171" s="21">
        <v>1</v>
      </c>
      <c r="E171" s="33">
        <v>1000</v>
      </c>
      <c r="L171" s="1">
        <v>1250</v>
      </c>
    </row>
    <row r="172" spans="1:12" ht="45" x14ac:dyDescent="0.2">
      <c r="A172" s="26" t="s">
        <v>528</v>
      </c>
      <c r="B172" s="23" t="s">
        <v>527</v>
      </c>
      <c r="C172" s="21">
        <f>E172/1000</f>
        <v>1</v>
      </c>
      <c r="E172" s="33">
        <v>1000</v>
      </c>
      <c r="L172" s="1"/>
    </row>
    <row r="173" spans="1:12" ht="45" x14ac:dyDescent="0.2">
      <c r="A173" s="33"/>
      <c r="B173" s="22" t="s">
        <v>200</v>
      </c>
      <c r="C173" s="21">
        <v>1</v>
      </c>
      <c r="E173" s="33">
        <v>1400</v>
      </c>
      <c r="L173" s="1">
        <v>1250</v>
      </c>
    </row>
    <row r="174" spans="1:12" ht="66.75" customHeight="1" x14ac:dyDescent="0.2">
      <c r="A174" s="26" t="s">
        <v>452</v>
      </c>
      <c r="B174" s="23" t="s">
        <v>201</v>
      </c>
      <c r="C174" s="21">
        <v>1.4</v>
      </c>
      <c r="E174" s="33">
        <v>1400</v>
      </c>
      <c r="L174" s="1">
        <v>2500</v>
      </c>
    </row>
    <row r="175" spans="1:12" ht="101.25" hidden="1" x14ac:dyDescent="0.2">
      <c r="A175" s="26" t="s">
        <v>385</v>
      </c>
      <c r="B175" s="23" t="s">
        <v>409</v>
      </c>
      <c r="C175" s="21">
        <f t="shared" si="2"/>
        <v>1</v>
      </c>
      <c r="E175" s="27">
        <v>1000</v>
      </c>
      <c r="L175" s="1">
        <v>2500</v>
      </c>
    </row>
    <row r="176" spans="1:12" ht="67.5" x14ac:dyDescent="0.2">
      <c r="A176" s="26" t="s">
        <v>203</v>
      </c>
      <c r="B176" s="22" t="s">
        <v>202</v>
      </c>
      <c r="C176" s="21">
        <v>7.5</v>
      </c>
      <c r="E176" s="33">
        <v>7500</v>
      </c>
      <c r="L176" s="1">
        <v>1500</v>
      </c>
    </row>
    <row r="177" spans="1:12" ht="90" x14ac:dyDescent="0.2">
      <c r="A177" s="26" t="s">
        <v>453</v>
      </c>
      <c r="B177" s="23" t="s">
        <v>204</v>
      </c>
      <c r="C177" s="21">
        <v>7.5</v>
      </c>
      <c r="E177" s="33">
        <v>7500</v>
      </c>
      <c r="L177" s="1">
        <v>1500</v>
      </c>
    </row>
    <row r="178" spans="1:12" ht="90" x14ac:dyDescent="0.2">
      <c r="A178" s="26" t="s">
        <v>531</v>
      </c>
      <c r="B178" s="32" t="s">
        <v>530</v>
      </c>
      <c r="C178" s="21">
        <v>5.2</v>
      </c>
      <c r="E178" s="33">
        <v>5150</v>
      </c>
      <c r="L178" s="1">
        <v>24750</v>
      </c>
    </row>
    <row r="179" spans="1:12" ht="119.25" customHeight="1" x14ac:dyDescent="0.2">
      <c r="A179" s="37" t="s">
        <v>533</v>
      </c>
      <c r="B179" s="35" t="s">
        <v>532</v>
      </c>
      <c r="C179" s="21">
        <v>5.2</v>
      </c>
      <c r="E179" s="33">
        <v>5150</v>
      </c>
      <c r="L179" s="1"/>
    </row>
    <row r="180" spans="1:12" ht="0.75" customHeight="1" x14ac:dyDescent="0.2">
      <c r="A180" s="26" t="s">
        <v>205</v>
      </c>
      <c r="B180" s="23" t="s">
        <v>529</v>
      </c>
      <c r="C180" s="21">
        <f t="shared" si="2"/>
        <v>0.77125999999999995</v>
      </c>
      <c r="E180" s="27">
        <v>771.26</v>
      </c>
      <c r="L180" s="1">
        <v>22500</v>
      </c>
    </row>
    <row r="181" spans="1:12" ht="56.25" x14ac:dyDescent="0.2">
      <c r="A181" s="26" t="s">
        <v>207</v>
      </c>
      <c r="B181" s="22" t="s">
        <v>206</v>
      </c>
      <c r="C181" s="21">
        <v>5.2</v>
      </c>
      <c r="E181" s="33">
        <v>5171.2</v>
      </c>
      <c r="L181" s="1">
        <v>2250</v>
      </c>
    </row>
    <row r="182" spans="1:12" ht="76.5" customHeight="1" x14ac:dyDescent="0.2">
      <c r="A182" s="26" t="s">
        <v>209</v>
      </c>
      <c r="B182" s="23" t="s">
        <v>208</v>
      </c>
      <c r="C182" s="21">
        <v>5.2</v>
      </c>
      <c r="E182" s="33">
        <v>5171.2</v>
      </c>
      <c r="L182" s="1">
        <v>492.26</v>
      </c>
    </row>
    <row r="183" spans="1:12" ht="0.75" hidden="1" customHeight="1" x14ac:dyDescent="0.2">
      <c r="A183" s="26" t="s">
        <v>386</v>
      </c>
      <c r="B183" s="23" t="s">
        <v>410</v>
      </c>
      <c r="C183" s="21">
        <f t="shared" si="2"/>
        <v>2.1285400000000001</v>
      </c>
      <c r="E183" s="27">
        <v>2128.54</v>
      </c>
      <c r="L183" s="1">
        <v>492.26</v>
      </c>
    </row>
    <row r="184" spans="1:12" ht="67.5" hidden="1" x14ac:dyDescent="0.2">
      <c r="A184" s="26" t="s">
        <v>387</v>
      </c>
      <c r="B184" s="23" t="s">
        <v>411</v>
      </c>
      <c r="C184" s="21">
        <f t="shared" si="2"/>
        <v>1.21509</v>
      </c>
      <c r="E184" s="27">
        <v>1215.0899999999999</v>
      </c>
      <c r="L184" s="1">
        <v>4931.66</v>
      </c>
    </row>
    <row r="185" spans="1:12" ht="112.5" hidden="1" x14ac:dyDescent="0.2">
      <c r="A185" s="26" t="s">
        <v>211</v>
      </c>
      <c r="B185" s="23" t="s">
        <v>210</v>
      </c>
      <c r="C185" s="21">
        <f t="shared" si="2"/>
        <v>1</v>
      </c>
      <c r="E185" s="27">
        <v>1000</v>
      </c>
      <c r="L185" s="1">
        <v>3931.66</v>
      </c>
    </row>
    <row r="186" spans="1:12" ht="45" hidden="1" x14ac:dyDescent="0.2">
      <c r="A186" s="26" t="s">
        <v>213</v>
      </c>
      <c r="B186" s="22" t="s">
        <v>212</v>
      </c>
      <c r="C186" s="21">
        <f t="shared" si="2"/>
        <v>7.3909099999999999</v>
      </c>
      <c r="E186" s="27">
        <v>7390.91</v>
      </c>
      <c r="L186" s="1">
        <v>3931.66</v>
      </c>
    </row>
    <row r="187" spans="1:12" ht="56.25" x14ac:dyDescent="0.2">
      <c r="A187" s="26" t="s">
        <v>213</v>
      </c>
      <c r="B187" s="32" t="s">
        <v>534</v>
      </c>
      <c r="C187" s="21">
        <v>14</v>
      </c>
      <c r="E187" s="33">
        <v>13968.18</v>
      </c>
      <c r="L187" s="1">
        <v>3931.66</v>
      </c>
    </row>
    <row r="188" spans="1:12" ht="190.5" customHeight="1" x14ac:dyDescent="0.2">
      <c r="A188" s="26" t="s">
        <v>388</v>
      </c>
      <c r="B188" s="23" t="s">
        <v>412</v>
      </c>
      <c r="C188" s="21">
        <v>14</v>
      </c>
      <c r="E188" s="33">
        <v>13968.18</v>
      </c>
      <c r="L188" s="1">
        <v>1000</v>
      </c>
    </row>
    <row r="189" spans="1:12" ht="67.5" hidden="1" x14ac:dyDescent="0.2">
      <c r="A189" s="26" t="s">
        <v>454</v>
      </c>
      <c r="B189" s="23" t="s">
        <v>413</v>
      </c>
      <c r="C189" s="21">
        <f t="shared" si="2"/>
        <v>9.0909999999999991E-2</v>
      </c>
      <c r="E189" s="27">
        <v>90.91</v>
      </c>
      <c r="L189" s="1">
        <v>3000</v>
      </c>
    </row>
    <row r="190" spans="1:12" ht="56.25" x14ac:dyDescent="0.2">
      <c r="A190" s="26" t="s">
        <v>215</v>
      </c>
      <c r="B190" s="22" t="s">
        <v>214</v>
      </c>
      <c r="C190" s="21">
        <v>240.1</v>
      </c>
      <c r="E190" s="33">
        <v>240090.51</v>
      </c>
      <c r="L190" s="1">
        <v>3000</v>
      </c>
    </row>
    <row r="191" spans="1:12" ht="76.5" customHeight="1" x14ac:dyDescent="0.2">
      <c r="A191" s="26" t="s">
        <v>217</v>
      </c>
      <c r="B191" s="23" t="s">
        <v>216</v>
      </c>
      <c r="C191" s="21">
        <v>240.1</v>
      </c>
      <c r="E191" s="33">
        <v>240090.51</v>
      </c>
      <c r="L191" s="1">
        <v>3000</v>
      </c>
    </row>
    <row r="192" spans="1:12" ht="101.25" hidden="1" x14ac:dyDescent="0.2">
      <c r="A192" s="26" t="s">
        <v>455</v>
      </c>
      <c r="B192" s="23" t="s">
        <v>414</v>
      </c>
      <c r="C192" s="21">
        <f t="shared" si="2"/>
        <v>20.929130000000001</v>
      </c>
      <c r="E192" s="27">
        <v>20929.13</v>
      </c>
      <c r="L192" s="1">
        <v>3000</v>
      </c>
    </row>
    <row r="193" spans="1:12" ht="101.25" hidden="1" x14ac:dyDescent="0.2">
      <c r="A193" s="26" t="s">
        <v>456</v>
      </c>
      <c r="B193" s="23" t="s">
        <v>414</v>
      </c>
      <c r="C193" s="21">
        <f t="shared" si="2"/>
        <v>0.5</v>
      </c>
      <c r="E193" s="27">
        <v>500</v>
      </c>
      <c r="L193" s="1">
        <v>254448.04</v>
      </c>
    </row>
    <row r="194" spans="1:12" ht="101.25" hidden="1" x14ac:dyDescent="0.2">
      <c r="A194" s="26" t="s">
        <v>457</v>
      </c>
      <c r="B194" s="23" t="s">
        <v>414</v>
      </c>
      <c r="C194" s="21">
        <f t="shared" si="2"/>
        <v>20.429130000000001</v>
      </c>
      <c r="E194" s="27">
        <v>20429.13</v>
      </c>
      <c r="L194" s="1">
        <v>254448.04</v>
      </c>
    </row>
    <row r="195" spans="1:12" ht="78.75" hidden="1" x14ac:dyDescent="0.2">
      <c r="A195" s="26" t="s">
        <v>458</v>
      </c>
      <c r="B195" s="23" t="s">
        <v>415</v>
      </c>
      <c r="C195" s="21">
        <f t="shared" si="2"/>
        <v>212.68304000000001</v>
      </c>
      <c r="E195" s="27">
        <v>212683.04</v>
      </c>
      <c r="L195" s="1">
        <v>4500</v>
      </c>
    </row>
    <row r="196" spans="1:12" ht="78.75" hidden="1" x14ac:dyDescent="0.2">
      <c r="A196" s="26" t="s">
        <v>389</v>
      </c>
      <c r="B196" s="23" t="s">
        <v>415</v>
      </c>
      <c r="C196" s="21">
        <f t="shared" si="2"/>
        <v>2</v>
      </c>
      <c r="E196" s="27">
        <v>2000</v>
      </c>
      <c r="L196" s="1">
        <v>249948.04</v>
      </c>
    </row>
    <row r="197" spans="1:12" ht="78.75" hidden="1" x14ac:dyDescent="0.2">
      <c r="A197" s="26" t="s">
        <v>390</v>
      </c>
      <c r="B197" s="23" t="s">
        <v>415</v>
      </c>
      <c r="C197" s="21">
        <f t="shared" si="2"/>
        <v>210.68304000000001</v>
      </c>
      <c r="E197" s="27">
        <v>210683.04</v>
      </c>
      <c r="L197" s="1" t="s">
        <v>15</v>
      </c>
    </row>
    <row r="198" spans="1:12" ht="101.25" x14ac:dyDescent="0.2">
      <c r="A198" s="26" t="s">
        <v>536</v>
      </c>
      <c r="B198" s="32" t="s">
        <v>535</v>
      </c>
      <c r="C198" s="21">
        <v>20</v>
      </c>
      <c r="E198" s="33">
        <v>20000</v>
      </c>
      <c r="L198" s="1" t="s">
        <v>15</v>
      </c>
    </row>
    <row r="199" spans="1:12" ht="123.75" x14ac:dyDescent="0.2">
      <c r="A199" s="26" t="s">
        <v>538</v>
      </c>
      <c r="B199" s="32" t="s">
        <v>537</v>
      </c>
      <c r="C199" s="21">
        <v>20</v>
      </c>
      <c r="E199" s="33">
        <v>20000</v>
      </c>
      <c r="L199" s="1">
        <v>17710.580000000002</v>
      </c>
    </row>
    <row r="200" spans="1:12" ht="33.75" x14ac:dyDescent="0.2">
      <c r="A200" s="26" t="s">
        <v>218</v>
      </c>
      <c r="B200" s="32" t="s">
        <v>539</v>
      </c>
      <c r="C200" s="21">
        <v>21</v>
      </c>
      <c r="E200" s="33">
        <v>21000</v>
      </c>
      <c r="L200" s="1"/>
    </row>
    <row r="201" spans="1:12" ht="42.75" customHeight="1" x14ac:dyDescent="0.2">
      <c r="A201" s="26" t="s">
        <v>219</v>
      </c>
      <c r="B201" s="32" t="s">
        <v>540</v>
      </c>
      <c r="C201" s="21">
        <v>21</v>
      </c>
      <c r="E201" s="33">
        <v>21000</v>
      </c>
      <c r="L201" s="1"/>
    </row>
    <row r="202" spans="1:12" ht="90" hidden="1" x14ac:dyDescent="0.2">
      <c r="A202" s="26" t="s">
        <v>221</v>
      </c>
      <c r="B202" s="23" t="s">
        <v>220</v>
      </c>
      <c r="C202" s="21">
        <f t="shared" si="2"/>
        <v>701.27998000000002</v>
      </c>
      <c r="E202" s="27">
        <v>701279.98</v>
      </c>
      <c r="L202" s="1">
        <v>8883.91</v>
      </c>
    </row>
    <row r="203" spans="1:12" ht="0.75" hidden="1" customHeight="1" x14ac:dyDescent="0.2">
      <c r="A203" s="26" t="s">
        <v>459</v>
      </c>
      <c r="B203" s="22" t="s">
        <v>222</v>
      </c>
      <c r="C203" s="21">
        <f t="shared" si="2"/>
        <v>700</v>
      </c>
      <c r="E203" s="27">
        <v>700000</v>
      </c>
      <c r="L203" s="1">
        <v>8883.91</v>
      </c>
    </row>
    <row r="204" spans="1:12" ht="67.5" hidden="1" x14ac:dyDescent="0.2">
      <c r="A204" s="26" t="s">
        <v>224</v>
      </c>
      <c r="B204" s="22" t="s">
        <v>223</v>
      </c>
      <c r="C204" s="21">
        <f t="shared" si="2"/>
        <v>700</v>
      </c>
      <c r="E204" s="27">
        <v>700000</v>
      </c>
      <c r="L204" s="1">
        <v>8665.91</v>
      </c>
    </row>
    <row r="205" spans="1:12" ht="78.75" hidden="1" x14ac:dyDescent="0.2">
      <c r="A205" s="26" t="s">
        <v>226</v>
      </c>
      <c r="B205" s="23" t="s">
        <v>225</v>
      </c>
      <c r="C205" s="21">
        <f t="shared" si="2"/>
        <v>1.2799800000000001</v>
      </c>
      <c r="E205" s="27">
        <v>1279.98</v>
      </c>
      <c r="L205" s="1">
        <v>218</v>
      </c>
    </row>
    <row r="206" spans="1:12" ht="67.5" hidden="1" x14ac:dyDescent="0.2">
      <c r="A206" s="26" t="s">
        <v>228</v>
      </c>
      <c r="B206" s="22" t="s">
        <v>227</v>
      </c>
      <c r="C206" s="21">
        <f t="shared" si="2"/>
        <v>1.2799800000000001</v>
      </c>
      <c r="E206" s="27">
        <v>1279.98</v>
      </c>
      <c r="L206" s="1">
        <v>8826.67</v>
      </c>
    </row>
    <row r="207" spans="1:12" ht="21.75" customHeight="1" x14ac:dyDescent="0.2">
      <c r="A207" s="26" t="s">
        <v>230</v>
      </c>
      <c r="B207" s="22" t="s">
        <v>229</v>
      </c>
      <c r="C207" s="21">
        <v>18.600000000000001</v>
      </c>
      <c r="E207" s="33">
        <v>18594.05</v>
      </c>
      <c r="L207" s="1">
        <v>8826.67</v>
      </c>
    </row>
    <row r="208" spans="1:12" ht="78.75" hidden="1" x14ac:dyDescent="0.2">
      <c r="A208" s="26" t="s">
        <v>232</v>
      </c>
      <c r="B208" s="23" t="s">
        <v>231</v>
      </c>
      <c r="C208" s="21">
        <f t="shared" si="2"/>
        <v>20.283439999999999</v>
      </c>
      <c r="E208" s="27">
        <v>20283.439999999999</v>
      </c>
      <c r="L208" s="1">
        <v>218042.33</v>
      </c>
    </row>
    <row r="209" spans="1:12" ht="56.25" hidden="1" x14ac:dyDescent="0.2">
      <c r="A209" s="26" t="s">
        <v>460</v>
      </c>
      <c r="B209" s="22" t="s">
        <v>416</v>
      </c>
      <c r="C209" s="21">
        <f t="shared" si="2"/>
        <v>20.283439999999999</v>
      </c>
      <c r="E209" s="27">
        <v>20283.439999999999</v>
      </c>
      <c r="L209" s="1">
        <v>197300</v>
      </c>
    </row>
    <row r="210" spans="1:12" ht="67.5" x14ac:dyDescent="0.2">
      <c r="A210" s="26" t="s">
        <v>233</v>
      </c>
      <c r="B210" s="22" t="s">
        <v>541</v>
      </c>
      <c r="C210" s="21">
        <f t="shared" si="2"/>
        <v>18.594049999999999</v>
      </c>
      <c r="E210" s="33">
        <v>18594.05</v>
      </c>
      <c r="L210" s="1">
        <v>197300</v>
      </c>
    </row>
    <row r="211" spans="1:12" ht="55.5" customHeight="1" x14ac:dyDescent="0.2">
      <c r="A211" s="26" t="s">
        <v>234</v>
      </c>
      <c r="B211" s="22" t="s">
        <v>542</v>
      </c>
      <c r="C211" s="21">
        <f t="shared" si="2"/>
        <v>18.594049999999999</v>
      </c>
      <c r="E211" s="33">
        <v>18594.05</v>
      </c>
      <c r="L211" s="1">
        <v>20742.330000000002</v>
      </c>
    </row>
    <row r="212" spans="1:12" ht="123.75" hidden="1" x14ac:dyDescent="0.2">
      <c r="A212" s="26" t="s">
        <v>461</v>
      </c>
      <c r="B212" s="23" t="s">
        <v>417</v>
      </c>
      <c r="C212" s="21">
        <f t="shared" si="2"/>
        <v>4.5</v>
      </c>
      <c r="E212" s="27">
        <v>4500</v>
      </c>
      <c r="L212" s="1">
        <v>20742.330000000002</v>
      </c>
    </row>
    <row r="213" spans="1:12" ht="123" hidden="1" customHeight="1" x14ac:dyDescent="0.2">
      <c r="A213" s="26" t="s">
        <v>462</v>
      </c>
      <c r="B213" s="23" t="s">
        <v>417</v>
      </c>
      <c r="C213" s="21">
        <f t="shared" si="2"/>
        <v>3</v>
      </c>
      <c r="E213" s="27">
        <v>3000</v>
      </c>
      <c r="L213" s="1">
        <v>17500</v>
      </c>
    </row>
    <row r="214" spans="1:12" ht="123.75" hidden="1" x14ac:dyDescent="0.2">
      <c r="A214" s="26" t="s">
        <v>463</v>
      </c>
      <c r="B214" s="23" t="s">
        <v>417</v>
      </c>
      <c r="C214" s="21">
        <f t="shared" si="2"/>
        <v>1.5</v>
      </c>
      <c r="E214" s="27">
        <v>1500</v>
      </c>
      <c r="L214" s="1">
        <v>3242.33</v>
      </c>
    </row>
    <row r="215" spans="1:12" x14ac:dyDescent="0.2">
      <c r="A215" s="26" t="s">
        <v>464</v>
      </c>
      <c r="B215" s="22" t="s">
        <v>235</v>
      </c>
      <c r="C215" s="21">
        <f t="shared" si="2"/>
        <v>206.6602</v>
      </c>
      <c r="E215" s="33">
        <v>206660.2</v>
      </c>
      <c r="L215" s="1">
        <v>21000</v>
      </c>
    </row>
    <row r="216" spans="1:12" ht="78.75" x14ac:dyDescent="0.2">
      <c r="A216" s="26" t="s">
        <v>465</v>
      </c>
      <c r="B216" s="23" t="s">
        <v>236</v>
      </c>
      <c r="C216" s="21">
        <v>206.7</v>
      </c>
      <c r="E216" s="33">
        <v>206660.2</v>
      </c>
      <c r="L216" s="1">
        <v>21000</v>
      </c>
    </row>
    <row r="217" spans="1:12" x14ac:dyDescent="0.2">
      <c r="A217" s="26" t="s">
        <v>238</v>
      </c>
      <c r="B217" s="22" t="s">
        <v>237</v>
      </c>
      <c r="C217" s="21">
        <v>-188.3</v>
      </c>
      <c r="E217" s="31">
        <v>-188310</v>
      </c>
      <c r="L217" s="1">
        <v>218751</v>
      </c>
    </row>
    <row r="218" spans="1:12" x14ac:dyDescent="0.2">
      <c r="A218" s="26" t="s">
        <v>466</v>
      </c>
      <c r="B218" s="22" t="s">
        <v>418</v>
      </c>
      <c r="C218" s="21">
        <v>-430.7</v>
      </c>
      <c r="E218" s="31">
        <v>-430710</v>
      </c>
      <c r="L218" s="1">
        <v>218751</v>
      </c>
    </row>
    <row r="219" spans="1:12" ht="22.5" x14ac:dyDescent="0.2">
      <c r="A219" s="26" t="s">
        <v>467</v>
      </c>
      <c r="B219" s="22" t="s">
        <v>419</v>
      </c>
      <c r="C219" s="21">
        <v>-430.7</v>
      </c>
      <c r="E219" s="33">
        <v>-430710</v>
      </c>
      <c r="L219" s="1">
        <v>126000</v>
      </c>
    </row>
    <row r="220" spans="1:12" x14ac:dyDescent="0.2">
      <c r="A220" s="26" t="s">
        <v>239</v>
      </c>
      <c r="B220" s="22" t="s">
        <v>543</v>
      </c>
      <c r="C220" s="21">
        <v>242.4</v>
      </c>
      <c r="E220" s="33">
        <v>242400</v>
      </c>
      <c r="L220" s="1">
        <v>92751</v>
      </c>
    </row>
    <row r="221" spans="1:12" ht="22.5" x14ac:dyDescent="0.2">
      <c r="A221" s="26" t="s">
        <v>468</v>
      </c>
      <c r="B221" s="32" t="s">
        <v>544</v>
      </c>
      <c r="C221" s="21">
        <v>242.4</v>
      </c>
      <c r="E221" s="33">
        <v>242400</v>
      </c>
      <c r="L221" s="1">
        <v>933512504</v>
      </c>
    </row>
    <row r="222" spans="1:12" ht="56.25" x14ac:dyDescent="0.2">
      <c r="A222" s="26" t="s">
        <v>469</v>
      </c>
      <c r="B222" s="22" t="s">
        <v>420</v>
      </c>
      <c r="C222" s="21">
        <v>160</v>
      </c>
      <c r="E222" s="27">
        <v>160000</v>
      </c>
      <c r="L222" s="1">
        <v>932143481.41999996</v>
      </c>
    </row>
    <row r="223" spans="1:12" x14ac:dyDescent="0.2">
      <c r="A223" s="26" t="s">
        <v>241</v>
      </c>
      <c r="B223" s="22" t="s">
        <v>240</v>
      </c>
      <c r="C223" s="21">
        <v>1081823.1000000001</v>
      </c>
      <c r="E223" s="31">
        <v>1081823139.45</v>
      </c>
      <c r="L223" s="1">
        <v>121227600</v>
      </c>
    </row>
    <row r="224" spans="1:12" ht="33.75" x14ac:dyDescent="0.2">
      <c r="A224" s="26" t="s">
        <v>243</v>
      </c>
      <c r="B224" s="22" t="s">
        <v>242</v>
      </c>
      <c r="C224" s="21">
        <v>1086869</v>
      </c>
      <c r="E224" s="31">
        <v>1086869008.5999999</v>
      </c>
      <c r="L224" s="1">
        <v>115822500</v>
      </c>
    </row>
    <row r="225" spans="1:12" ht="22.5" x14ac:dyDescent="0.2">
      <c r="A225" s="26" t="s">
        <v>245</v>
      </c>
      <c r="B225" s="22" t="s">
        <v>244</v>
      </c>
      <c r="C225" s="21">
        <v>145577.9</v>
      </c>
      <c r="E225" s="40">
        <v>145577900</v>
      </c>
      <c r="L225" s="1">
        <v>115822500</v>
      </c>
    </row>
    <row r="226" spans="1:12" x14ac:dyDescent="0.2">
      <c r="A226" s="26" t="s">
        <v>247</v>
      </c>
      <c r="B226" s="22" t="s">
        <v>246</v>
      </c>
      <c r="C226" s="21">
        <v>121270.5</v>
      </c>
      <c r="E226" s="33">
        <v>121270500</v>
      </c>
      <c r="L226" s="1">
        <v>5405100</v>
      </c>
    </row>
    <row r="227" spans="1:12" ht="33.75" x14ac:dyDescent="0.2">
      <c r="A227" s="26" t="s">
        <v>249</v>
      </c>
      <c r="B227" s="22" t="s">
        <v>248</v>
      </c>
      <c r="C227" s="21">
        <v>121270.5</v>
      </c>
      <c r="E227" s="40">
        <v>121270500</v>
      </c>
      <c r="L227" s="1">
        <v>5405100</v>
      </c>
    </row>
    <row r="228" spans="1:12" ht="22.5" x14ac:dyDescent="0.2">
      <c r="A228" s="26" t="s">
        <v>251</v>
      </c>
      <c r="B228" s="22" t="s">
        <v>250</v>
      </c>
      <c r="C228" s="21">
        <v>24307.4</v>
      </c>
      <c r="E228" s="33">
        <v>24307400</v>
      </c>
      <c r="L228" s="1">
        <v>157329965.16999999</v>
      </c>
    </row>
    <row r="229" spans="1:12" ht="33.75" x14ac:dyDescent="0.2">
      <c r="A229" s="26" t="s">
        <v>253</v>
      </c>
      <c r="B229" s="22" t="s">
        <v>252</v>
      </c>
      <c r="C229" s="21">
        <v>24307.4</v>
      </c>
      <c r="E229" s="40">
        <v>24307400</v>
      </c>
      <c r="L229" s="1">
        <v>74053952.030000001</v>
      </c>
    </row>
    <row r="230" spans="1:12" ht="22.5" x14ac:dyDescent="0.2">
      <c r="A230" s="26" t="s">
        <v>255</v>
      </c>
      <c r="B230" s="22" t="s">
        <v>254</v>
      </c>
      <c r="C230" s="21">
        <v>206806.39999999999</v>
      </c>
      <c r="E230" s="41">
        <v>206806400.91</v>
      </c>
      <c r="L230" s="1">
        <v>74053952.030000001</v>
      </c>
    </row>
    <row r="231" spans="1:12" ht="67.5" x14ac:dyDescent="0.2">
      <c r="A231" s="26" t="s">
        <v>257</v>
      </c>
      <c r="B231" s="23" t="s">
        <v>256</v>
      </c>
      <c r="C231" s="21">
        <v>43168</v>
      </c>
      <c r="E231" s="33">
        <v>43168045.780000001</v>
      </c>
      <c r="L231" s="1">
        <v>2222756.14</v>
      </c>
    </row>
    <row r="232" spans="1:12" ht="78.75" x14ac:dyDescent="0.2">
      <c r="A232" s="26" t="s">
        <v>259</v>
      </c>
      <c r="B232" s="23" t="s">
        <v>258</v>
      </c>
      <c r="C232" s="21">
        <v>43168</v>
      </c>
      <c r="E232" s="33">
        <v>43168045.780000001</v>
      </c>
      <c r="L232" s="1">
        <v>2222756.14</v>
      </c>
    </row>
    <row r="233" spans="1:12" ht="56.25" x14ac:dyDescent="0.2">
      <c r="A233" s="26" t="s">
        <v>261</v>
      </c>
      <c r="B233" s="22" t="s">
        <v>260</v>
      </c>
      <c r="C233" s="21">
        <f t="shared" ref="C233:C294" si="3">E233/1000</f>
        <v>2198.1633500000003</v>
      </c>
      <c r="E233" s="33">
        <v>2198163.35</v>
      </c>
      <c r="L233" s="1">
        <v>10673374.02</v>
      </c>
    </row>
    <row r="234" spans="1:12" ht="56.25" x14ac:dyDescent="0.2">
      <c r="A234" s="26" t="s">
        <v>263</v>
      </c>
      <c r="B234" s="22" t="s">
        <v>262</v>
      </c>
      <c r="C234" s="21">
        <v>2198.1999999999998</v>
      </c>
      <c r="E234" s="33">
        <v>2198163.35</v>
      </c>
      <c r="L234" s="1">
        <v>2448816.2200000002</v>
      </c>
    </row>
    <row r="235" spans="1:12" ht="56.25" x14ac:dyDescent="0.2">
      <c r="A235" s="26" t="s">
        <v>265</v>
      </c>
      <c r="B235" s="22" t="s">
        <v>264</v>
      </c>
      <c r="C235" s="21">
        <v>2198.1999999999998</v>
      </c>
      <c r="E235" s="33">
        <v>11127848.09</v>
      </c>
      <c r="L235" s="1">
        <v>2448816.2200000002</v>
      </c>
    </row>
    <row r="236" spans="1:12" ht="56.25" x14ac:dyDescent="0.2">
      <c r="A236" s="34" t="s">
        <v>547</v>
      </c>
      <c r="B236" s="32" t="s">
        <v>545</v>
      </c>
      <c r="C236" s="21">
        <v>11127.8</v>
      </c>
      <c r="E236" s="33">
        <v>11127848.09</v>
      </c>
      <c r="L236" s="1"/>
    </row>
    <row r="237" spans="1:12" ht="45" x14ac:dyDescent="0.2">
      <c r="A237" s="34" t="s">
        <v>548</v>
      </c>
      <c r="B237" s="32" t="s">
        <v>546</v>
      </c>
      <c r="C237" s="21">
        <v>1724.8</v>
      </c>
      <c r="E237" s="33">
        <v>1724819.28</v>
      </c>
      <c r="L237" s="1">
        <v>344578.34</v>
      </c>
    </row>
    <row r="238" spans="1:12" ht="45" x14ac:dyDescent="0.2">
      <c r="A238" s="34" t="s">
        <v>548</v>
      </c>
      <c r="B238" s="32" t="s">
        <v>549</v>
      </c>
      <c r="C238" s="43">
        <v>1724.8</v>
      </c>
      <c r="E238" s="33">
        <v>1724819.28</v>
      </c>
      <c r="L238" s="1"/>
    </row>
    <row r="239" spans="1:12" ht="33.75" x14ac:dyDescent="0.2">
      <c r="A239" s="34" t="s">
        <v>551</v>
      </c>
      <c r="B239" s="22" t="s">
        <v>266</v>
      </c>
      <c r="C239" s="21">
        <v>2094.8000000000002</v>
      </c>
      <c r="E239" s="33">
        <v>2094820.73</v>
      </c>
      <c r="L239" s="1">
        <v>344578.34</v>
      </c>
    </row>
    <row r="240" spans="1:12" ht="33.75" x14ac:dyDescent="0.2">
      <c r="A240" s="34" t="s">
        <v>552</v>
      </c>
      <c r="B240" s="32" t="s">
        <v>550</v>
      </c>
      <c r="C240" s="21">
        <v>2094.8000000000002</v>
      </c>
      <c r="E240" s="33">
        <v>2094820.73</v>
      </c>
      <c r="L240" s="1"/>
    </row>
    <row r="241" spans="1:12" x14ac:dyDescent="0.2">
      <c r="A241" s="33"/>
      <c r="B241" s="22" t="s">
        <v>267</v>
      </c>
      <c r="C241" s="21">
        <v>215.1</v>
      </c>
      <c r="E241" s="33">
        <v>215060.25</v>
      </c>
      <c r="L241" s="1">
        <v>67586488.420000002</v>
      </c>
    </row>
    <row r="242" spans="1:12" ht="22.5" x14ac:dyDescent="0.2">
      <c r="A242" s="26" t="s">
        <v>269</v>
      </c>
      <c r="B242" s="22" t="s">
        <v>268</v>
      </c>
      <c r="C242" s="21">
        <v>215.1</v>
      </c>
      <c r="E242" s="33">
        <v>215060.25</v>
      </c>
      <c r="L242" s="1">
        <v>67586488.420000002</v>
      </c>
    </row>
    <row r="243" spans="1:12" ht="33.75" x14ac:dyDescent="0.2">
      <c r="A243" s="34" t="s">
        <v>554</v>
      </c>
      <c r="B243" s="32" t="s">
        <v>553</v>
      </c>
      <c r="C243" s="21">
        <v>1314.6</v>
      </c>
      <c r="E243" s="33">
        <v>1314600</v>
      </c>
      <c r="L243" s="1"/>
    </row>
    <row r="244" spans="1:12" ht="45" x14ac:dyDescent="0.2">
      <c r="A244" s="34" t="s">
        <v>556</v>
      </c>
      <c r="B244" s="32" t="s">
        <v>555</v>
      </c>
      <c r="C244" s="43">
        <v>1314.1</v>
      </c>
      <c r="E244" s="33">
        <v>1314600</v>
      </c>
      <c r="L244" s="1"/>
    </row>
    <row r="245" spans="1:12" ht="22.5" x14ac:dyDescent="0.2">
      <c r="A245" s="34" t="s">
        <v>557</v>
      </c>
      <c r="B245" s="22" t="s">
        <v>421</v>
      </c>
      <c r="C245" s="21">
        <v>109940.2</v>
      </c>
      <c r="E245" s="33">
        <v>109940161.84</v>
      </c>
      <c r="L245" s="1">
        <v>20256338.710000001</v>
      </c>
    </row>
    <row r="246" spans="1:12" ht="33.75" x14ac:dyDescent="0.2">
      <c r="A246" s="26" t="s">
        <v>470</v>
      </c>
      <c r="B246" s="22" t="s">
        <v>422</v>
      </c>
      <c r="C246" s="21">
        <v>109940.2</v>
      </c>
      <c r="E246" s="33">
        <v>109940161.84</v>
      </c>
      <c r="L246" s="1">
        <v>40574150.369999997</v>
      </c>
    </row>
    <row r="247" spans="1:12" x14ac:dyDescent="0.2">
      <c r="A247" s="26" t="s">
        <v>271</v>
      </c>
      <c r="B247" s="22" t="s">
        <v>270</v>
      </c>
      <c r="C247" s="21">
        <v>35022.9</v>
      </c>
      <c r="E247" s="33">
        <v>35022881.590000004</v>
      </c>
      <c r="L247" s="1">
        <v>3972046.31</v>
      </c>
    </row>
    <row r="248" spans="1:12" x14ac:dyDescent="0.2">
      <c r="A248" s="26" t="s">
        <v>273</v>
      </c>
      <c r="B248" s="22" t="s">
        <v>272</v>
      </c>
      <c r="C248" s="21">
        <v>35022.9</v>
      </c>
      <c r="E248" s="33">
        <v>35022881.590000004</v>
      </c>
      <c r="L248" s="1">
        <v>2732699.45</v>
      </c>
    </row>
    <row r="249" spans="1:12" ht="0.75" customHeight="1" x14ac:dyDescent="0.2">
      <c r="A249" s="26" t="s">
        <v>274</v>
      </c>
      <c r="B249" s="22" t="s">
        <v>272</v>
      </c>
      <c r="C249" s="21">
        <f t="shared" si="3"/>
        <v>60867.847659999999</v>
      </c>
      <c r="E249" s="27">
        <v>60867847.659999996</v>
      </c>
      <c r="L249" s="1">
        <v>51253.58</v>
      </c>
    </row>
    <row r="250" spans="1:12" hidden="1" x14ac:dyDescent="0.2">
      <c r="A250" s="26" t="s">
        <v>275</v>
      </c>
      <c r="B250" s="22" t="s">
        <v>272</v>
      </c>
      <c r="C250" s="21">
        <f t="shared" si="3"/>
        <v>4907.2424099999998</v>
      </c>
      <c r="E250" s="27">
        <v>4907242.41</v>
      </c>
      <c r="L250" s="1">
        <v>632809049.70000005</v>
      </c>
    </row>
    <row r="251" spans="1:12" hidden="1" x14ac:dyDescent="0.2">
      <c r="A251" s="26" t="s">
        <v>276</v>
      </c>
      <c r="B251" s="22" t="s">
        <v>272</v>
      </c>
      <c r="C251" s="21">
        <f t="shared" si="3"/>
        <v>11002.053820000001</v>
      </c>
      <c r="E251" s="27">
        <v>11002053.82</v>
      </c>
      <c r="L251" s="1">
        <v>326000</v>
      </c>
    </row>
    <row r="252" spans="1:12" hidden="1" x14ac:dyDescent="0.2">
      <c r="A252" s="26" t="s">
        <v>277</v>
      </c>
      <c r="B252" s="22" t="s">
        <v>272</v>
      </c>
      <c r="C252" s="21">
        <f t="shared" si="3"/>
        <v>3305.8647000000001</v>
      </c>
      <c r="E252" s="27">
        <v>3305864.7</v>
      </c>
      <c r="L252" s="1">
        <v>326000</v>
      </c>
    </row>
    <row r="253" spans="1:12" hidden="1" x14ac:dyDescent="0.2">
      <c r="A253" s="26" t="s">
        <v>278</v>
      </c>
      <c r="B253" s="22" t="s">
        <v>272</v>
      </c>
      <c r="C253" s="21">
        <f t="shared" si="3"/>
        <v>23.077080000000002</v>
      </c>
      <c r="E253" s="27">
        <v>23077.08</v>
      </c>
      <c r="L253" s="1">
        <v>2930700</v>
      </c>
    </row>
    <row r="254" spans="1:12" ht="22.5" x14ac:dyDescent="0.2">
      <c r="A254" s="26" t="s">
        <v>280</v>
      </c>
      <c r="B254" s="22" t="s">
        <v>279</v>
      </c>
      <c r="C254" s="21">
        <v>698630.9</v>
      </c>
      <c r="E254" s="42">
        <v>698630926.28999996</v>
      </c>
      <c r="L254" s="1">
        <v>2930700</v>
      </c>
    </row>
    <row r="255" spans="1:12" ht="45" x14ac:dyDescent="0.2">
      <c r="A255" s="26" t="s">
        <v>282</v>
      </c>
      <c r="B255" s="22" t="s">
        <v>281</v>
      </c>
      <c r="C255" s="21">
        <v>228.4</v>
      </c>
      <c r="E255" s="33">
        <v>228400</v>
      </c>
      <c r="L255" s="1">
        <v>236063679.21000001</v>
      </c>
    </row>
    <row r="256" spans="1:12" ht="45" x14ac:dyDescent="0.2">
      <c r="A256" s="26" t="s">
        <v>284</v>
      </c>
      <c r="B256" s="22" t="s">
        <v>283</v>
      </c>
      <c r="C256" s="21">
        <v>228.4</v>
      </c>
      <c r="E256" s="33">
        <v>228400</v>
      </c>
      <c r="L256" s="1">
        <v>236063679.21000001</v>
      </c>
    </row>
    <row r="257" spans="1:12" ht="33.75" x14ac:dyDescent="0.2">
      <c r="A257" s="26" t="s">
        <v>286</v>
      </c>
      <c r="B257" s="22" t="s">
        <v>285</v>
      </c>
      <c r="C257" s="21">
        <v>1179.0999999999999</v>
      </c>
      <c r="E257" s="33">
        <v>1179100</v>
      </c>
      <c r="L257" s="1">
        <v>12422972</v>
      </c>
    </row>
    <row r="258" spans="1:12" ht="33.75" x14ac:dyDescent="0.2">
      <c r="A258" s="26" t="s">
        <v>288</v>
      </c>
      <c r="B258" s="22" t="s">
        <v>287</v>
      </c>
      <c r="C258" s="21">
        <v>1179.0999999999999</v>
      </c>
      <c r="E258" s="33">
        <v>1179100</v>
      </c>
      <c r="L258" s="1">
        <v>9337100</v>
      </c>
    </row>
    <row r="259" spans="1:12" ht="33.75" x14ac:dyDescent="0.2">
      <c r="A259" s="26" t="s">
        <v>290</v>
      </c>
      <c r="B259" s="22" t="s">
        <v>289</v>
      </c>
      <c r="C259" s="21">
        <v>305717.3</v>
      </c>
      <c r="E259" s="33">
        <v>305717327.66000003</v>
      </c>
      <c r="L259" s="1">
        <v>211228607.21000001</v>
      </c>
    </row>
    <row r="260" spans="1:12" ht="33" customHeight="1" x14ac:dyDescent="0.2">
      <c r="A260" s="26" t="s">
        <v>292</v>
      </c>
      <c r="B260" s="22" t="s">
        <v>291</v>
      </c>
      <c r="C260" s="21">
        <v>305717.3</v>
      </c>
      <c r="E260" s="33">
        <v>305717327.66000003</v>
      </c>
      <c r="L260" s="1">
        <v>3075000</v>
      </c>
    </row>
    <row r="261" spans="1:12" ht="33.75" hidden="1" x14ac:dyDescent="0.2">
      <c r="A261" s="26" t="s">
        <v>293</v>
      </c>
      <c r="B261" s="22" t="s">
        <v>291</v>
      </c>
      <c r="C261" s="21">
        <f t="shared" si="3"/>
        <v>3350.63042</v>
      </c>
      <c r="E261" s="27">
        <v>3350630.42</v>
      </c>
      <c r="L261" s="1">
        <v>10164500</v>
      </c>
    </row>
    <row r="262" spans="1:12" ht="33.75" hidden="1" x14ac:dyDescent="0.2">
      <c r="A262" s="26" t="s">
        <v>294</v>
      </c>
      <c r="B262" s="22" t="s">
        <v>291</v>
      </c>
      <c r="C262" s="21">
        <f t="shared" si="3"/>
        <v>10150.754999999999</v>
      </c>
      <c r="E262" s="27">
        <v>10150755</v>
      </c>
      <c r="L262" s="1">
        <v>10164500</v>
      </c>
    </row>
    <row r="263" spans="1:12" ht="33.75" hidden="1" x14ac:dyDescent="0.2">
      <c r="A263" s="26" t="s">
        <v>295</v>
      </c>
      <c r="B263" s="22" t="s">
        <v>291</v>
      </c>
      <c r="C263" s="21">
        <f t="shared" si="3"/>
        <v>240839.2</v>
      </c>
      <c r="E263" s="27">
        <v>240839200</v>
      </c>
      <c r="L263" s="1">
        <v>1700</v>
      </c>
    </row>
    <row r="264" spans="1:12" ht="33.75" hidden="1" x14ac:dyDescent="0.2">
      <c r="A264" s="26" t="s">
        <v>296</v>
      </c>
      <c r="B264" s="22" t="s">
        <v>291</v>
      </c>
      <c r="C264" s="21">
        <f t="shared" si="3"/>
        <v>3198.3</v>
      </c>
      <c r="E264" s="27">
        <v>3198300</v>
      </c>
      <c r="L264" s="1">
        <v>1700</v>
      </c>
    </row>
    <row r="265" spans="1:12" ht="56.25" x14ac:dyDescent="0.2">
      <c r="A265" s="34" t="s">
        <v>559</v>
      </c>
      <c r="B265" s="32" t="s">
        <v>558</v>
      </c>
      <c r="C265" s="21">
        <v>6700</v>
      </c>
      <c r="E265" s="33">
        <v>6700000</v>
      </c>
      <c r="L265" s="1">
        <v>1104446.28</v>
      </c>
    </row>
    <row r="266" spans="1:12" ht="56.25" x14ac:dyDescent="0.2">
      <c r="A266" s="34" t="s">
        <v>561</v>
      </c>
      <c r="B266" s="32" t="s">
        <v>560</v>
      </c>
      <c r="C266" s="21">
        <v>6700</v>
      </c>
      <c r="E266" s="33">
        <v>6700000</v>
      </c>
      <c r="L266" s="1">
        <v>1104446.28</v>
      </c>
    </row>
    <row r="267" spans="1:12" ht="56.25" x14ac:dyDescent="0.2">
      <c r="A267" s="26" t="s">
        <v>298</v>
      </c>
      <c r="B267" s="22" t="s">
        <v>297</v>
      </c>
      <c r="C267" s="21">
        <v>171.1</v>
      </c>
      <c r="E267" s="33">
        <v>171066.36</v>
      </c>
      <c r="L267" s="1">
        <v>12980534.82</v>
      </c>
    </row>
    <row r="268" spans="1:12" ht="56.25" x14ac:dyDescent="0.2">
      <c r="A268" s="26" t="s">
        <v>300</v>
      </c>
      <c r="B268" s="22" t="s">
        <v>299</v>
      </c>
      <c r="C268" s="21">
        <v>171.1</v>
      </c>
      <c r="E268" s="33">
        <v>171066.36</v>
      </c>
      <c r="L268" s="1">
        <v>12980534.82</v>
      </c>
    </row>
    <row r="269" spans="1:12" ht="45" x14ac:dyDescent="0.2">
      <c r="A269" s="26" t="s">
        <v>302</v>
      </c>
      <c r="B269" s="22" t="s">
        <v>301</v>
      </c>
      <c r="C269" s="21">
        <v>6.5</v>
      </c>
      <c r="E269" s="33">
        <v>6500</v>
      </c>
      <c r="L269" s="1">
        <v>45759229.75</v>
      </c>
    </row>
    <row r="270" spans="1:12" ht="56.25" x14ac:dyDescent="0.2">
      <c r="A270" s="26" t="s">
        <v>304</v>
      </c>
      <c r="B270" s="22" t="s">
        <v>303</v>
      </c>
      <c r="C270" s="21">
        <v>6.5</v>
      </c>
      <c r="E270" s="33">
        <v>6500</v>
      </c>
      <c r="L270" s="1">
        <v>45759229.75</v>
      </c>
    </row>
    <row r="271" spans="1:12" ht="45" x14ac:dyDescent="0.2">
      <c r="A271" s="26" t="s">
        <v>306</v>
      </c>
      <c r="B271" s="22" t="s">
        <v>305</v>
      </c>
      <c r="C271" s="21">
        <v>1077</v>
      </c>
      <c r="E271" s="33">
        <v>1076988.71</v>
      </c>
      <c r="L271" s="1">
        <v>13218359.640000001</v>
      </c>
    </row>
    <row r="272" spans="1:12" ht="56.25" x14ac:dyDescent="0.2">
      <c r="A272" s="26" t="s">
        <v>308</v>
      </c>
      <c r="B272" s="22" t="s">
        <v>307</v>
      </c>
      <c r="C272" s="21">
        <v>1077</v>
      </c>
      <c r="E272" s="33">
        <v>1076988.71</v>
      </c>
      <c r="L272" s="1">
        <v>1866000</v>
      </c>
    </row>
    <row r="273" spans="1:12" ht="22.5" x14ac:dyDescent="0.2">
      <c r="A273" s="26" t="s">
        <v>310</v>
      </c>
      <c r="B273" s="22" t="s">
        <v>309</v>
      </c>
      <c r="C273" s="21">
        <v>14262.5</v>
      </c>
      <c r="E273" s="33">
        <v>14262453.68</v>
      </c>
      <c r="L273" s="1">
        <v>1866000</v>
      </c>
    </row>
    <row r="274" spans="1:12" ht="33.75" x14ac:dyDescent="0.2">
      <c r="A274" s="26" t="s">
        <v>312</v>
      </c>
      <c r="B274" s="22" t="s">
        <v>311</v>
      </c>
      <c r="C274" s="21">
        <v>14262.5</v>
      </c>
      <c r="E274" s="33">
        <v>14262453.68</v>
      </c>
      <c r="L274" s="1">
        <v>308393900</v>
      </c>
    </row>
    <row r="275" spans="1:12" ht="45" x14ac:dyDescent="0.2">
      <c r="A275" s="26" t="s">
        <v>471</v>
      </c>
      <c r="B275" s="22" t="s">
        <v>423</v>
      </c>
      <c r="C275" s="21">
        <v>6314.1</v>
      </c>
      <c r="E275" s="33">
        <v>6314084</v>
      </c>
      <c r="L275" s="1">
        <v>308393900</v>
      </c>
    </row>
    <row r="276" spans="1:12" ht="45" x14ac:dyDescent="0.2">
      <c r="A276" s="34" t="s">
        <v>563</v>
      </c>
      <c r="B276" s="32" t="s">
        <v>562</v>
      </c>
      <c r="C276" s="21">
        <v>6314.1</v>
      </c>
      <c r="E276" s="33">
        <v>6314084</v>
      </c>
      <c r="L276" s="1"/>
    </row>
    <row r="277" spans="1:12" ht="22.5" x14ac:dyDescent="0.2">
      <c r="A277" s="34" t="s">
        <v>564</v>
      </c>
      <c r="B277" s="22" t="s">
        <v>313</v>
      </c>
      <c r="C277" s="21">
        <v>2065.3000000000002</v>
      </c>
      <c r="E277" s="33">
        <v>2065300</v>
      </c>
      <c r="L277" s="1">
        <v>20776866.550000001</v>
      </c>
    </row>
    <row r="278" spans="1:12" ht="33.75" x14ac:dyDescent="0.2">
      <c r="A278" s="26" t="s">
        <v>315</v>
      </c>
      <c r="B278" s="22" t="s">
        <v>314</v>
      </c>
      <c r="C278" s="21">
        <v>2065.3000000000002</v>
      </c>
      <c r="E278" s="33">
        <v>2065300</v>
      </c>
      <c r="L278" s="1">
        <v>842400</v>
      </c>
    </row>
    <row r="279" spans="1:12" x14ac:dyDescent="0.2">
      <c r="A279" s="26" t="s">
        <v>472</v>
      </c>
      <c r="B279" s="22" t="s">
        <v>316</v>
      </c>
      <c r="C279" s="21">
        <v>360909.7</v>
      </c>
      <c r="E279" s="33">
        <v>360909705.88</v>
      </c>
      <c r="L279" s="1">
        <v>842400</v>
      </c>
    </row>
    <row r="280" spans="1:12" ht="12" customHeight="1" x14ac:dyDescent="0.2">
      <c r="A280" s="26" t="s">
        <v>473</v>
      </c>
      <c r="B280" s="22" t="s">
        <v>317</v>
      </c>
      <c r="C280" s="21">
        <v>360909.7</v>
      </c>
      <c r="E280" s="33">
        <v>360909705.88</v>
      </c>
      <c r="L280" s="1">
        <v>224000</v>
      </c>
    </row>
    <row r="281" spans="1:12" hidden="1" x14ac:dyDescent="0.2">
      <c r="A281" s="26" t="s">
        <v>474</v>
      </c>
      <c r="B281" s="22" t="s">
        <v>317</v>
      </c>
      <c r="C281" s="21">
        <f t="shared" si="3"/>
        <v>16549.978749999998</v>
      </c>
      <c r="E281" s="27">
        <v>16549978.75</v>
      </c>
      <c r="L281" s="1">
        <v>618400</v>
      </c>
    </row>
    <row r="282" spans="1:12" hidden="1" x14ac:dyDescent="0.2">
      <c r="A282" s="26" t="s">
        <v>318</v>
      </c>
      <c r="B282" s="22" t="s">
        <v>317</v>
      </c>
      <c r="C282" s="21">
        <f t="shared" si="3"/>
        <v>339259.6</v>
      </c>
      <c r="E282" s="27">
        <v>339259600</v>
      </c>
      <c r="L282" s="1">
        <v>12238800</v>
      </c>
    </row>
    <row r="283" spans="1:12" x14ac:dyDescent="0.2">
      <c r="A283" s="26" t="s">
        <v>320</v>
      </c>
      <c r="B283" s="22" t="s">
        <v>319</v>
      </c>
      <c r="C283" s="21">
        <v>35853.800000000003</v>
      </c>
      <c r="E283" s="31">
        <v>35853781.399999999</v>
      </c>
      <c r="L283" s="1">
        <v>12238800</v>
      </c>
    </row>
    <row r="284" spans="1:12" ht="45" x14ac:dyDescent="0.2">
      <c r="A284" s="26" t="s">
        <v>475</v>
      </c>
      <c r="B284" s="22" t="s">
        <v>321</v>
      </c>
      <c r="C284" s="21">
        <v>1795.5</v>
      </c>
      <c r="E284" s="33">
        <v>1795500</v>
      </c>
      <c r="L284" s="1">
        <v>7695666.5499999998</v>
      </c>
    </row>
    <row r="285" spans="1:12" ht="56.25" x14ac:dyDescent="0.2">
      <c r="A285" s="26" t="s">
        <v>323</v>
      </c>
      <c r="B285" s="22" t="s">
        <v>322</v>
      </c>
      <c r="C285" s="21">
        <v>1795.5</v>
      </c>
      <c r="E285" s="33">
        <v>1795500</v>
      </c>
      <c r="L285" s="1">
        <v>7695666.5499999998</v>
      </c>
    </row>
    <row r="286" spans="1:12" ht="123.75" x14ac:dyDescent="0.2">
      <c r="A286" s="26" t="s">
        <v>476</v>
      </c>
      <c r="B286" s="23" t="s">
        <v>424</v>
      </c>
      <c r="C286" s="21">
        <v>930.9</v>
      </c>
      <c r="E286" s="33">
        <v>930900</v>
      </c>
      <c r="L286" s="1">
        <v>4560806.55</v>
      </c>
    </row>
    <row r="287" spans="1:12" ht="123.75" x14ac:dyDescent="0.2">
      <c r="A287" s="26" t="s">
        <v>477</v>
      </c>
      <c r="B287" s="23" t="s">
        <v>425</v>
      </c>
      <c r="C287" s="21">
        <v>930.9</v>
      </c>
      <c r="E287" s="33">
        <v>930900</v>
      </c>
      <c r="L287" s="1">
        <v>721300</v>
      </c>
    </row>
    <row r="288" spans="1:12" ht="56.25" x14ac:dyDescent="0.2">
      <c r="A288" s="26" t="s">
        <v>325</v>
      </c>
      <c r="B288" s="22" t="s">
        <v>324</v>
      </c>
      <c r="C288" s="21">
        <v>23618.6</v>
      </c>
      <c r="E288" s="33">
        <v>23618600</v>
      </c>
      <c r="L288" s="1">
        <v>331560</v>
      </c>
    </row>
    <row r="289" spans="1:12" ht="56.25" x14ac:dyDescent="0.2">
      <c r="A289" s="26" t="s">
        <v>327</v>
      </c>
      <c r="B289" s="22" t="s">
        <v>326</v>
      </c>
      <c r="C289" s="21">
        <v>23618.6</v>
      </c>
      <c r="E289" s="33">
        <v>23618600</v>
      </c>
      <c r="L289" s="1">
        <v>2082000</v>
      </c>
    </row>
    <row r="290" spans="1:12" ht="22.5" x14ac:dyDescent="0.2">
      <c r="A290" s="26" t="s">
        <v>329</v>
      </c>
      <c r="B290" s="22" t="s">
        <v>328</v>
      </c>
      <c r="C290" s="21">
        <v>9508.7999999999993</v>
      </c>
      <c r="E290" s="33">
        <v>9508781.4000000004</v>
      </c>
      <c r="L290" s="1">
        <v>7500000</v>
      </c>
    </row>
    <row r="291" spans="1:12" ht="22.5" x14ac:dyDescent="0.2">
      <c r="A291" s="26" t="s">
        <v>331</v>
      </c>
      <c r="B291" s="22" t="s">
        <v>330</v>
      </c>
      <c r="C291" s="21">
        <v>9508.9</v>
      </c>
      <c r="E291" s="33">
        <v>9508781.4000000004</v>
      </c>
      <c r="L291" s="1">
        <v>7500000</v>
      </c>
    </row>
    <row r="292" spans="1:12" ht="22.5" hidden="1" x14ac:dyDescent="0.2">
      <c r="A292" s="26" t="s">
        <v>332</v>
      </c>
      <c r="B292" s="22" t="s">
        <v>330</v>
      </c>
      <c r="C292" s="21">
        <f t="shared" si="3"/>
        <v>4566.9035700000004</v>
      </c>
      <c r="E292" s="27">
        <v>4566903.57</v>
      </c>
      <c r="L292" s="1">
        <v>7500000</v>
      </c>
    </row>
    <row r="293" spans="1:12" ht="22.5" hidden="1" x14ac:dyDescent="0.2">
      <c r="A293" s="26" t="s">
        <v>333</v>
      </c>
      <c r="B293" s="22" t="s">
        <v>330</v>
      </c>
      <c r="C293" s="21">
        <f t="shared" si="3"/>
        <v>664.9</v>
      </c>
      <c r="E293" s="27">
        <v>664900</v>
      </c>
      <c r="L293" s="1">
        <v>6938.74</v>
      </c>
    </row>
    <row r="294" spans="1:12" ht="22.5" hidden="1" x14ac:dyDescent="0.2">
      <c r="A294" s="26" t="s">
        <v>334</v>
      </c>
      <c r="B294" s="22" t="s">
        <v>330</v>
      </c>
      <c r="C294" s="21">
        <f t="shared" si="3"/>
        <v>127</v>
      </c>
      <c r="E294" s="27">
        <v>127000</v>
      </c>
      <c r="L294" s="1">
        <v>6938.74</v>
      </c>
    </row>
    <row r="295" spans="1:12" ht="22.5" hidden="1" x14ac:dyDescent="0.2">
      <c r="A295" s="26" t="s">
        <v>335</v>
      </c>
      <c r="B295" s="22" t="s">
        <v>330</v>
      </c>
      <c r="C295" s="21">
        <f t="shared" ref="C295:C312" si="4">E295/1000</f>
        <v>1437.4</v>
      </c>
      <c r="E295" s="27">
        <v>1437400</v>
      </c>
      <c r="L295" s="1">
        <v>6938.74</v>
      </c>
    </row>
    <row r="296" spans="1:12" hidden="1" x14ac:dyDescent="0.2">
      <c r="A296" s="26" t="s">
        <v>337</v>
      </c>
      <c r="B296" s="22" t="s">
        <v>336</v>
      </c>
      <c r="C296" s="21">
        <f t="shared" si="4"/>
        <v>0</v>
      </c>
      <c r="E296" s="27"/>
      <c r="L296" s="1">
        <v>6938.74</v>
      </c>
    </row>
    <row r="297" spans="1:12" ht="22.5" hidden="1" x14ac:dyDescent="0.2">
      <c r="A297" s="26" t="s">
        <v>339</v>
      </c>
      <c r="B297" s="22" t="s">
        <v>338</v>
      </c>
      <c r="C297" s="21">
        <f t="shared" si="4"/>
        <v>1741.54</v>
      </c>
      <c r="E297" s="27">
        <v>1741540</v>
      </c>
      <c r="L297" s="1">
        <v>1677.2</v>
      </c>
    </row>
    <row r="298" spans="1:12" ht="22.5" hidden="1" x14ac:dyDescent="0.2">
      <c r="A298" s="26" t="s">
        <v>340</v>
      </c>
      <c r="B298" s="22" t="s">
        <v>338</v>
      </c>
      <c r="C298" s="21">
        <f t="shared" si="4"/>
        <v>1741.54</v>
      </c>
      <c r="E298" s="27">
        <v>1741540</v>
      </c>
      <c r="L298" s="1">
        <v>5261.54</v>
      </c>
    </row>
    <row r="299" spans="1:12" ht="78.75" hidden="1" x14ac:dyDescent="0.2">
      <c r="A299" s="26" t="s">
        <v>478</v>
      </c>
      <c r="B299" s="22" t="s">
        <v>426</v>
      </c>
      <c r="C299" s="21">
        <f t="shared" si="4"/>
        <v>0</v>
      </c>
      <c r="E299" s="27">
        <f>-3888.67+3888.67</f>
        <v>0</v>
      </c>
      <c r="L299" s="1">
        <v>-6137916.1600000001</v>
      </c>
    </row>
    <row r="300" spans="1:12" ht="78.75" hidden="1" x14ac:dyDescent="0.2">
      <c r="A300" s="26" t="s">
        <v>479</v>
      </c>
      <c r="B300" s="23" t="s">
        <v>427</v>
      </c>
      <c r="C300" s="21">
        <f t="shared" si="4"/>
        <v>0</v>
      </c>
      <c r="E300" s="27">
        <f>-3888.67+3888.67</f>
        <v>0</v>
      </c>
      <c r="L300" s="1">
        <v>-6137916.1600000001</v>
      </c>
    </row>
    <row r="301" spans="1:12" ht="54.75" hidden="1" customHeight="1" x14ac:dyDescent="0.2">
      <c r="A301" s="26" t="s">
        <v>480</v>
      </c>
      <c r="B301" s="22" t="s">
        <v>341</v>
      </c>
      <c r="C301" s="21">
        <f t="shared" si="4"/>
        <v>1017.86518</v>
      </c>
      <c r="E301" s="27">
        <v>1017865.18</v>
      </c>
      <c r="L301" s="1">
        <v>-42537.32</v>
      </c>
    </row>
    <row r="302" spans="1:12" ht="78.75" hidden="1" x14ac:dyDescent="0.2">
      <c r="A302" s="26" t="s">
        <v>481</v>
      </c>
      <c r="B302" s="23" t="s">
        <v>342</v>
      </c>
      <c r="C302" s="21">
        <f t="shared" si="4"/>
        <v>1017.86518</v>
      </c>
      <c r="E302" s="27">
        <v>1017865.18</v>
      </c>
      <c r="L302" s="1">
        <v>-6095378.8399999999</v>
      </c>
    </row>
    <row r="303" spans="1:12" ht="67.5" hidden="1" x14ac:dyDescent="0.2">
      <c r="A303" s="26" t="s">
        <v>482</v>
      </c>
      <c r="B303" s="23" t="s">
        <v>343</v>
      </c>
      <c r="C303" s="21">
        <f t="shared" si="4"/>
        <v>1017.86518</v>
      </c>
      <c r="E303" s="27">
        <v>1017865.18</v>
      </c>
      <c r="L303" s="1">
        <v>-35556.410000000003</v>
      </c>
    </row>
    <row r="304" spans="1:12" ht="33.75" hidden="1" x14ac:dyDescent="0.2">
      <c r="A304" s="26" t="s">
        <v>345</v>
      </c>
      <c r="B304" s="24" t="s">
        <v>344</v>
      </c>
      <c r="C304" s="21">
        <f t="shared" si="4"/>
        <v>1017.86518</v>
      </c>
      <c r="E304" s="27">
        <v>1017865.18</v>
      </c>
      <c r="L304" s="1">
        <v>-6059822.4299999997</v>
      </c>
    </row>
    <row r="305" spans="1:12" ht="33.75" hidden="1" x14ac:dyDescent="0.2">
      <c r="A305" s="26" t="s">
        <v>483</v>
      </c>
      <c r="B305" s="25" t="s">
        <v>428</v>
      </c>
      <c r="C305" s="21">
        <f t="shared" si="4"/>
        <v>1017.86518</v>
      </c>
      <c r="E305" s="27">
        <v>1017865.18</v>
      </c>
      <c r="L305" s="7"/>
    </row>
    <row r="306" spans="1:12" ht="33.75" x14ac:dyDescent="0.2">
      <c r="A306" s="26" t="s">
        <v>347</v>
      </c>
      <c r="B306" s="25" t="s">
        <v>346</v>
      </c>
      <c r="C306" s="21">
        <v>-5045.8999999999996</v>
      </c>
      <c r="E306" s="31">
        <v>-5045869.1500000004</v>
      </c>
    </row>
    <row r="307" spans="1:12" ht="45" x14ac:dyDescent="0.2">
      <c r="A307" s="26" t="s">
        <v>349</v>
      </c>
      <c r="B307" s="25" t="s">
        <v>348</v>
      </c>
      <c r="C307" s="21">
        <v>-5045.8999999999996</v>
      </c>
      <c r="E307" s="33">
        <v>-5045869.1500000004</v>
      </c>
    </row>
    <row r="308" spans="1:12" ht="33.75" x14ac:dyDescent="0.2">
      <c r="A308" s="26" t="s">
        <v>351</v>
      </c>
      <c r="B308" s="25" t="s">
        <v>350</v>
      </c>
      <c r="C308" s="21">
        <v>-23.8</v>
      </c>
      <c r="E308" s="33">
        <v>-23779.35</v>
      </c>
    </row>
    <row r="309" spans="1:12" ht="45" x14ac:dyDescent="0.2">
      <c r="A309" s="26" t="s">
        <v>353</v>
      </c>
      <c r="B309" s="25" t="s">
        <v>352</v>
      </c>
      <c r="C309" s="21">
        <v>-5022.1000000000004</v>
      </c>
      <c r="E309" s="33">
        <v>-5022089.8</v>
      </c>
    </row>
    <row r="310" spans="1:12" ht="1.5" customHeight="1" x14ac:dyDescent="0.2">
      <c r="A310" s="26" t="s">
        <v>484</v>
      </c>
      <c r="B310" s="25" t="s">
        <v>352</v>
      </c>
      <c r="C310" s="21">
        <f t="shared" si="4"/>
        <v>-140.20855</v>
      </c>
      <c r="E310" s="27">
        <v>-140208.54999999999</v>
      </c>
    </row>
    <row r="311" spans="1:12" ht="45" hidden="1" x14ac:dyDescent="0.2">
      <c r="A311" s="26" t="s">
        <v>354</v>
      </c>
      <c r="B311" s="25" t="s">
        <v>352</v>
      </c>
      <c r="C311" s="21">
        <f t="shared" si="4"/>
        <v>-359.37536</v>
      </c>
      <c r="E311" s="27">
        <v>-359375.35999999999</v>
      </c>
    </row>
    <row r="312" spans="1:12" ht="45" hidden="1" x14ac:dyDescent="0.2">
      <c r="A312" s="26" t="s">
        <v>355</v>
      </c>
      <c r="B312" s="25" t="s">
        <v>352</v>
      </c>
      <c r="C312" s="21">
        <f t="shared" si="4"/>
        <v>-6856.61409</v>
      </c>
      <c r="E312" s="27">
        <v>-6856614.0899999999</v>
      </c>
    </row>
  </sheetData>
  <mergeCells count="5">
    <mergeCell ref="A12:A18"/>
    <mergeCell ref="B12:B18"/>
    <mergeCell ref="C12:C18"/>
    <mergeCell ref="L12:L18"/>
    <mergeCell ref="A8:C8"/>
  </mergeCells>
  <pageMargins left="0.7" right="0.7" top="0.75" bottom="0.75" header="0.3" footer="0.3"/>
  <pageSetup paperSize="9" scale="89" orientation="portrait" verticalDpi="300" r:id="rId1"/>
  <rowBreaks count="2" manualBreakCount="2">
    <brk id="274" max="2" man="1"/>
    <brk id="309" max="2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_params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Tutova</dc:creator>
  <dc:description>POI HSSF rep:2.56.0.112</dc:description>
  <cp:lastModifiedBy>Afanaseva</cp:lastModifiedBy>
  <cp:lastPrinted>2026-03-13T14:30:35Z</cp:lastPrinted>
  <dcterms:created xsi:type="dcterms:W3CDTF">2024-01-30T05:12:01Z</dcterms:created>
  <dcterms:modified xsi:type="dcterms:W3CDTF">2026-04-17T14:17:13Z</dcterms:modified>
</cp:coreProperties>
</file>